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Mi unidad\COMFACAUCA\Formulario Afiliados comfacauca\Formulario 2024\"/>
    </mc:Choice>
  </mc:AlternateContent>
  <bookViews>
    <workbookView xWindow="-120" yWindow="-120" windowWidth="20730" windowHeight="11040" tabRatio="599"/>
  </bookViews>
  <sheets>
    <sheet name="Formulario 2024" sheetId="47" r:id="rId1"/>
    <sheet name="Declaracion" sheetId="42" r:id="rId2"/>
    <sheet name="Guia diligenciamiento, doc sopt" sheetId="45" r:id="rId3"/>
  </sheets>
  <definedNames>
    <definedName name="_xlnm.Print_Area" localSheetId="1">Declaracion!$B$1:$AA$67</definedName>
    <definedName name="_xlnm.Print_Area" localSheetId="0">'Formulario 2024'!$A$1:$CL$135</definedName>
    <definedName name="_xlnm.Print_Area" localSheetId="2">'Guia diligenciamiento, doc sopt'!$A$1:$M$71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M51" i="47" l="1"/>
  <c r="M7" i="45" l="1"/>
  <c r="CU17" i="47" l="1"/>
  <c r="CU18" i="47"/>
  <c r="CU26" i="47"/>
  <c r="C13" i="42" l="1"/>
  <c r="R58" i="42" s="1"/>
  <c r="V13" i="42"/>
  <c r="E9" i="42"/>
  <c r="D58" i="42" s="1"/>
  <c r="B7" i="42" l="1"/>
  <c r="B57" i="42" s="1"/>
  <c r="F5" i="42"/>
  <c r="BN127" i="47" l="1"/>
  <c r="BN123" i="47"/>
  <c r="C123" i="47"/>
  <c r="AT93" i="47"/>
  <c r="BZ86" i="47"/>
  <c r="AH86" i="47"/>
  <c r="AM72" i="47"/>
  <c r="CJ66" i="47"/>
  <c r="BI66" i="47"/>
  <c r="M5" i="42" s="1"/>
  <c r="AQ66" i="47"/>
  <c r="U66" i="47"/>
  <c r="BI64" i="47"/>
  <c r="T64" i="47"/>
  <c r="CV52" i="47"/>
  <c r="DB40" i="47"/>
  <c r="L37" i="47"/>
  <c r="BG37" i="47" s="1"/>
  <c r="CV35" i="47"/>
  <c r="CV34" i="47"/>
  <c r="CU34" i="47"/>
  <c r="CT34" i="47"/>
  <c r="CT33" i="47"/>
  <c r="CV32" i="47"/>
  <c r="CT32" i="47"/>
  <c r="CD32" i="47"/>
  <c r="CV31" i="47"/>
  <c r="CT31" i="47"/>
  <c r="B31" i="47"/>
  <c r="CV30" i="47"/>
  <c r="CT30" i="47"/>
  <c r="B30" i="47"/>
  <c r="CV29" i="47"/>
  <c r="CT29" i="47"/>
  <c r="B29" i="47"/>
  <c r="CV28" i="47"/>
  <c r="B28" i="47"/>
  <c r="CV27" i="47"/>
  <c r="CU27" i="47"/>
  <c r="CT28" i="47" s="1"/>
  <c r="B27" i="47"/>
  <c r="CT27" i="47"/>
  <c r="B26" i="47"/>
  <c r="CV25" i="47"/>
  <c r="CU25" i="47"/>
  <c r="CT26" i="47" s="1"/>
  <c r="B25" i="47"/>
  <c r="CV24" i="47"/>
  <c r="CU24" i="47"/>
  <c r="CT25" i="47" s="1"/>
  <c r="B24" i="47"/>
  <c r="CS20" i="47"/>
  <c r="CS18" i="47"/>
  <c r="CS17" i="47"/>
  <c r="CV16" i="47"/>
  <c r="CU16" i="47"/>
  <c r="CT16" i="47"/>
  <c r="CS13" i="47"/>
  <c r="B11" i="42" l="1"/>
  <c r="P57" i="42" s="1"/>
  <c r="CS56" i="47"/>
  <c r="CS35" i="47"/>
  <c r="CS59" i="47"/>
  <c r="CS57" i="47"/>
  <c r="CS60" i="47"/>
  <c r="CS58" i="47"/>
  <c r="CS61" i="47"/>
  <c r="CS54" i="47"/>
  <c r="CS62" i="47"/>
  <c r="CS63" i="47"/>
  <c r="CS64" i="47"/>
  <c r="CS55" i="47"/>
  <c r="CS27" i="47"/>
  <c r="CS31" i="47"/>
  <c r="CS29" i="47"/>
  <c r="CS24" i="47"/>
  <c r="C127" i="47"/>
  <c r="AT92" i="47"/>
  <c r="BO80" i="47"/>
  <c r="CS34" i="47"/>
  <c r="CS26" i="47"/>
  <c r="CS33" i="47"/>
  <c r="CS40" i="47"/>
  <c r="CS47" i="47"/>
  <c r="CS45" i="47"/>
  <c r="CS46" i="47"/>
  <c r="AT91" i="47"/>
  <c r="CS41" i="47"/>
  <c r="CS48" i="47"/>
  <c r="CS28" i="47"/>
  <c r="CS30" i="47"/>
  <c r="CS32" i="47"/>
  <c r="DB41" i="47"/>
  <c r="CS49" i="47"/>
  <c r="AO55" i="47"/>
  <c r="CS25" i="47"/>
  <c r="CS42" i="47"/>
  <c r="CS50" i="47"/>
  <c r="CS43" i="47"/>
  <c r="CS44" i="47"/>
  <c r="BQ54" i="47" l="1"/>
  <c r="AT94" i="47"/>
  <c r="BC75" i="47" s="1"/>
  <c r="C55" i="47"/>
  <c r="P55" i="47"/>
  <c r="CS80" i="47" l="1"/>
  <c r="C75" i="47"/>
  <c r="AE54" i="47"/>
  <c r="BL56" i="47"/>
  <c r="B71" i="45"/>
  <c r="M27" i="45"/>
  <c r="M25" i="45"/>
  <c r="K27" i="45"/>
  <c r="K25" i="45"/>
  <c r="J27" i="45" s="1"/>
  <c r="M17" i="45" l="1"/>
  <c r="M16" i="45"/>
  <c r="M6" i="45"/>
  <c r="M5" i="45"/>
</calcChain>
</file>

<file path=xl/comments1.xml><?xml version="1.0" encoding="utf-8"?>
<comments xmlns="http://schemas.openxmlformats.org/spreadsheetml/2006/main">
  <authors>
    <author>PORT-77678</author>
  </authors>
  <commentList>
    <comment ref="BJ8" authorId="0" shapeId="0">
      <text>
        <r>
          <rPr>
            <b/>
            <sz val="9"/>
            <color indexed="81"/>
            <rFont val="Tahoma"/>
            <family val="2"/>
          </rPr>
          <t>Imprimir en hojas tamaño oficio 8,5 X 13, a doble cara</t>
        </r>
      </text>
    </comment>
    <comment ref="BD10" authorId="0" shapeId="0">
      <text>
        <r>
          <rPr>
            <b/>
            <sz val="9"/>
            <color indexed="81"/>
            <rFont val="Tahoma"/>
            <family val="2"/>
          </rPr>
          <t>Digitar información solamente en los campos verdes</t>
        </r>
      </text>
    </comment>
    <comment ref="AJ11" authorId="0" shapeId="0">
      <text>
        <r>
          <rPr>
            <b/>
            <sz val="9"/>
            <color indexed="81"/>
            <rFont val="Tahoma"/>
            <family val="2"/>
          </rPr>
          <t>Se marca X cuando es la primera vez que se postula al subsidio de vivienda</t>
        </r>
      </text>
    </comment>
    <comment ref="BC11" authorId="0" shapeId="0">
      <text>
        <r>
          <rPr>
            <b/>
            <sz val="9"/>
            <color indexed="81"/>
            <rFont val="Tahoma"/>
            <family val="2"/>
          </rPr>
          <t>Se marca X cuando ya se encuentra postulado y desea actualizar documentos</t>
        </r>
      </text>
    </comment>
    <comment ref="BT11" authorId="0" shapeId="0">
      <text>
        <r>
          <rPr>
            <b/>
            <sz val="9"/>
            <color indexed="81"/>
            <rFont val="Tahoma"/>
            <family val="2"/>
          </rPr>
          <t>No digitar información en este campo</t>
        </r>
      </text>
    </comment>
    <comment ref="AJ13" authorId="0" shapeId="0">
      <text>
        <r>
          <rPr>
            <b/>
            <sz val="9"/>
            <color indexed="81"/>
            <rFont val="Tahoma"/>
            <family val="2"/>
          </rPr>
          <t>Marcar X si desea adquirr una vivienda nueva</t>
        </r>
      </text>
    </comment>
    <comment ref="BC13" authorId="0" shapeId="0">
      <text>
        <r>
          <rPr>
            <b/>
            <sz val="9"/>
            <color indexed="81"/>
            <rFont val="Tahoma"/>
            <family val="2"/>
          </rPr>
          <t>Marcar X si desea construir una vivienda en un lote de su propiedad</t>
        </r>
      </text>
    </comment>
    <comment ref="BT13" authorId="0" shapeId="0">
      <text>
        <r>
          <rPr>
            <b/>
            <sz val="9"/>
            <color indexed="81"/>
            <rFont val="Tahoma"/>
            <family val="2"/>
          </rPr>
          <t>Marcar X si desea mejorar una vivienda de su propiedad</t>
        </r>
      </text>
    </comment>
    <comment ref="C22" authorId="0" shapeId="0">
      <text>
        <r>
          <rPr>
            <b/>
            <sz val="9"/>
            <color indexed="81"/>
            <rFont val="Tahoma"/>
            <family val="2"/>
          </rPr>
          <t>El jefe del hogar debe ser el afiliado</t>
        </r>
      </text>
    </comment>
    <comment ref="AW22" authorId="0" shapeId="0">
      <text>
        <r>
          <rPr>
            <b/>
            <sz val="9"/>
            <color indexed="81"/>
            <rFont val="Tahoma"/>
            <family val="2"/>
          </rPr>
          <t>CC = Cédula de Ciudadanía
CE = Cédula de Extranjería
RC = Registro Civil Menores de 7 años
TI = Tarjeta de identidad Mayores de 7 menores 18 años
PEP= Permiso Especial de Permanencia
PPT= Permiso por Protección Temporal</t>
        </r>
      </text>
    </comment>
    <comment ref="AY22" authorId="0" shapeId="0">
      <text>
        <r>
          <rPr>
            <b/>
            <sz val="9"/>
            <color indexed="81"/>
            <rFont val="Tahoma"/>
            <family val="2"/>
          </rPr>
          <t>Digite solamente números, sin puntos ni comas</t>
        </r>
      </text>
    </comment>
    <comment ref="BF22"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22"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22" authorId="0" shapeId="0">
      <text>
        <r>
          <rPr>
            <b/>
            <sz val="9"/>
            <color indexed="81"/>
            <rFont val="Tahoma"/>
            <family val="2"/>
          </rPr>
          <t>Categoría de Discapacidad
1 = Física
2 = Auditiva
3 = Visual
4 = Sordoceguera
5 = Intelectual</t>
        </r>
        <r>
          <rPr>
            <sz val="9"/>
            <color indexed="81"/>
            <rFont val="Tahoma"/>
            <family val="2"/>
          </rPr>
          <t xml:space="preserve">
</t>
        </r>
        <r>
          <rPr>
            <b/>
            <sz val="9"/>
            <color indexed="81"/>
            <rFont val="Tahoma"/>
            <family val="2"/>
          </rPr>
          <t>6</t>
        </r>
        <r>
          <rPr>
            <sz val="9"/>
            <color indexed="81"/>
            <rFont val="Tahoma"/>
            <family val="2"/>
          </rPr>
          <t xml:space="preserve"> </t>
        </r>
        <r>
          <rPr>
            <b/>
            <sz val="9"/>
            <color indexed="81"/>
            <rFont val="Tahoma"/>
            <family val="2"/>
          </rPr>
          <t>= Psicosocial (mental)
7 = Múltiple
N = Ninguna</t>
        </r>
      </text>
    </comment>
    <comment ref="BO22"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R22" authorId="0" shapeId="0">
      <text>
        <r>
          <rPr>
            <b/>
            <sz val="9"/>
            <color indexed="81"/>
            <rFont val="Tahoma"/>
            <family val="2"/>
          </rPr>
          <t>S:   Soltero(a)
C:  Casado(a) o unión marital de hecho.
SP: Separado, Divorciado</t>
        </r>
      </text>
    </comment>
    <comment ref="BU22" authorId="0" shapeId="0">
      <text>
        <r>
          <rPr>
            <b/>
            <sz val="9"/>
            <color indexed="81"/>
            <rFont val="Tahoma"/>
            <family val="2"/>
          </rPr>
          <t>F = FEMENINO
M= MASCULINO
NB=No Binario</t>
        </r>
      </text>
    </comment>
    <comment ref="BX22" authorId="0" shapeId="0">
      <text>
        <r>
          <rPr>
            <b/>
            <sz val="9"/>
            <color indexed="81"/>
            <rFont val="Tahoma"/>
            <family val="2"/>
          </rPr>
          <t xml:space="preserve">EM: Empleado
H:   Hogar   
ES:  Estudiante.
P:    Pensionado  
D:    Desempleado.
I:     Independiente.
</t>
        </r>
      </text>
    </comment>
    <comment ref="CD22" authorId="0" shapeId="0">
      <text>
        <r>
          <rPr>
            <b/>
            <sz val="9"/>
            <color indexed="81"/>
            <rFont val="Tahoma"/>
            <family val="2"/>
          </rPr>
          <t>Digitar solamente números, sin puntos ni comas</t>
        </r>
      </text>
    </comment>
    <comment ref="AW24" authorId="0" shapeId="0">
      <text>
        <r>
          <rPr>
            <b/>
            <sz val="9"/>
            <color indexed="81"/>
            <rFont val="Tahoma"/>
            <family val="2"/>
          </rPr>
          <t>CC = Cédula de Ciudadanía
CE = Cédula de Extranjería
RC = Registro Civil Menores de 7 años
TI = Tarjeta de identidad Mayores de 7 menores 18 años
PEP= Permiso Especial de Permanencia
PPT= Permiso por Protección Temporal</t>
        </r>
      </text>
    </comment>
    <comment ref="AY24" authorId="0" shapeId="0">
      <text>
        <r>
          <rPr>
            <b/>
            <sz val="9"/>
            <color indexed="81"/>
            <rFont val="Tahoma"/>
            <family val="2"/>
          </rPr>
          <t>Digite solamente números, sin puntos ni comas</t>
        </r>
      </text>
    </comment>
    <comment ref="BF24"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24"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24" authorId="0" shapeId="0">
      <text>
        <r>
          <rPr>
            <b/>
            <sz val="9"/>
            <color indexed="81"/>
            <rFont val="Tahoma"/>
            <family val="2"/>
          </rPr>
          <t>Categoría de Discapacidad
1 = Física
2 = Auditiva
3 = Visual
4 = Sordoceguera
5 = Intelectual</t>
        </r>
        <r>
          <rPr>
            <sz val="9"/>
            <color indexed="81"/>
            <rFont val="Tahoma"/>
            <family val="2"/>
          </rPr>
          <t xml:space="preserve">
</t>
        </r>
        <r>
          <rPr>
            <b/>
            <sz val="9"/>
            <color indexed="81"/>
            <rFont val="Tahoma"/>
            <family val="2"/>
          </rPr>
          <t>6</t>
        </r>
        <r>
          <rPr>
            <sz val="9"/>
            <color indexed="81"/>
            <rFont val="Tahoma"/>
            <family val="2"/>
          </rPr>
          <t xml:space="preserve"> </t>
        </r>
        <r>
          <rPr>
            <b/>
            <sz val="9"/>
            <color indexed="81"/>
            <rFont val="Tahoma"/>
            <family val="2"/>
          </rPr>
          <t>= Psicosocial (mental)
7 = Múltiple
N = Ninguna</t>
        </r>
      </text>
    </comment>
    <comment ref="BO24"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R24" authorId="0" shapeId="0">
      <text>
        <r>
          <rPr>
            <b/>
            <sz val="9"/>
            <color indexed="81"/>
            <rFont val="Tahoma"/>
            <family val="2"/>
          </rPr>
          <t>S:   Soltero(a)
C:  Casado(a) o unión marital de hecho.
SP: Separado, Divorciado</t>
        </r>
      </text>
    </comment>
    <comment ref="BU24" authorId="0" shapeId="0">
      <text>
        <r>
          <rPr>
            <b/>
            <sz val="9"/>
            <color indexed="81"/>
            <rFont val="Tahoma"/>
            <family val="2"/>
          </rPr>
          <t>F = FEMENINO
M= MASCULINO
NB=No Binario</t>
        </r>
      </text>
    </comment>
    <comment ref="BX24" authorId="0" shapeId="0">
      <text>
        <r>
          <rPr>
            <b/>
            <sz val="9"/>
            <color indexed="81"/>
            <rFont val="Tahoma"/>
            <family val="2"/>
          </rPr>
          <t xml:space="preserve">EM: Empleado
H:   Hogar   
ES:  Estudiante.
P:    Pensionado  
D:    Desempleado.
I:     Independiente.
</t>
        </r>
      </text>
    </comment>
    <comment ref="CA24" authorId="0" shapeId="0">
      <text>
        <r>
          <rPr>
            <b/>
            <sz val="9"/>
            <color indexed="81"/>
            <rFont val="Tahoma"/>
            <family val="2"/>
          </rPr>
          <t>X: La persona que reemplaza al Jefe del Hogar</t>
        </r>
      </text>
    </comment>
    <comment ref="CD24" authorId="0" shapeId="0">
      <text>
        <r>
          <rPr>
            <b/>
            <sz val="9"/>
            <color indexed="81"/>
            <rFont val="Tahoma"/>
            <family val="2"/>
          </rPr>
          <t>Digitar solamente números, sin puntos ni comas</t>
        </r>
      </text>
    </comment>
    <comment ref="AW25" authorId="0" shapeId="0">
      <text>
        <r>
          <rPr>
            <b/>
            <sz val="9"/>
            <color indexed="81"/>
            <rFont val="Tahoma"/>
            <family val="2"/>
          </rPr>
          <t>CC = Cédula de Ciudadanía
CE = Cédula de Extranjería
RC = Registro Civil Menores de 7 años
TI = Tarjeta de identidad Mayores de 7 menores 18 años
PEP= Permiso Especial de Permanencia
PPT= Permiso por Protección Temporal</t>
        </r>
      </text>
    </comment>
    <comment ref="AY25" authorId="0" shapeId="0">
      <text>
        <r>
          <rPr>
            <b/>
            <sz val="9"/>
            <color indexed="81"/>
            <rFont val="Tahoma"/>
            <family val="2"/>
          </rPr>
          <t>Digite solamente números, sin puntos ni comas</t>
        </r>
      </text>
    </comment>
    <comment ref="BF25"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25"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25" authorId="0" shapeId="0">
      <text>
        <r>
          <rPr>
            <b/>
            <sz val="9"/>
            <color indexed="81"/>
            <rFont val="Tahoma"/>
            <family val="2"/>
          </rPr>
          <t>Categoría de Discapacidad
1 = Física
2 = Auditiva
3 = Visual
4 = Sordoceguera
5 = Intelectual</t>
        </r>
        <r>
          <rPr>
            <sz val="9"/>
            <color indexed="81"/>
            <rFont val="Tahoma"/>
            <family val="2"/>
          </rPr>
          <t xml:space="preserve">
</t>
        </r>
        <r>
          <rPr>
            <b/>
            <sz val="9"/>
            <color indexed="81"/>
            <rFont val="Tahoma"/>
            <family val="2"/>
          </rPr>
          <t>6</t>
        </r>
        <r>
          <rPr>
            <sz val="9"/>
            <color indexed="81"/>
            <rFont val="Tahoma"/>
            <family val="2"/>
          </rPr>
          <t xml:space="preserve"> </t>
        </r>
        <r>
          <rPr>
            <b/>
            <sz val="9"/>
            <color indexed="81"/>
            <rFont val="Tahoma"/>
            <family val="2"/>
          </rPr>
          <t>= Psicosocial (mental)
7 = Múltiple
N = Ninguna</t>
        </r>
      </text>
    </comment>
    <comment ref="BO25"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R25" authorId="0" shapeId="0">
      <text>
        <r>
          <rPr>
            <b/>
            <sz val="9"/>
            <color indexed="81"/>
            <rFont val="Tahoma"/>
            <family val="2"/>
          </rPr>
          <t>S:   Soltero(a)
C:  Casado(a) o unión marital de hecho.
SP: Separado, Divorciado</t>
        </r>
      </text>
    </comment>
    <comment ref="BU25" authorId="0" shapeId="0">
      <text>
        <r>
          <rPr>
            <b/>
            <sz val="9"/>
            <color indexed="81"/>
            <rFont val="Tahoma"/>
            <family val="2"/>
          </rPr>
          <t>F = FEMENINO
M= MASCULINO
NB=No Binario</t>
        </r>
      </text>
    </comment>
    <comment ref="BX25" authorId="0" shapeId="0">
      <text>
        <r>
          <rPr>
            <b/>
            <sz val="9"/>
            <color indexed="81"/>
            <rFont val="Tahoma"/>
            <family val="2"/>
          </rPr>
          <t xml:space="preserve">EM: Empleado
H:   Hogar   
ES:  Estudiante.
P:    Pensionado  
D:    Desempleado.
I:     Independiente.
</t>
        </r>
      </text>
    </comment>
    <comment ref="CA25" authorId="0" shapeId="0">
      <text>
        <r>
          <rPr>
            <b/>
            <sz val="9"/>
            <color indexed="81"/>
            <rFont val="Tahoma"/>
            <family val="2"/>
          </rPr>
          <t>X: La persona que reemplaza al Jefe del Hogar</t>
        </r>
      </text>
    </comment>
    <comment ref="CD25" authorId="0" shapeId="0">
      <text>
        <r>
          <rPr>
            <b/>
            <sz val="9"/>
            <color indexed="81"/>
            <rFont val="Tahoma"/>
            <family val="2"/>
          </rPr>
          <t>Digitar solamente números, sin puntos ni comas</t>
        </r>
      </text>
    </comment>
    <comment ref="AW26" authorId="0" shapeId="0">
      <text>
        <r>
          <rPr>
            <b/>
            <sz val="9"/>
            <color indexed="81"/>
            <rFont val="Tahoma"/>
            <family val="2"/>
          </rPr>
          <t>CC = Cédula de Ciudadanía
CE = Cédula de Extranjería
RC = Registro Civil Menores de 7 años
TI = Tarjeta de identidad Mayores de 7 menores 18 años
PEP= Permiso Especial de Permanencia
PPT= Permiso por Protección Temporal</t>
        </r>
      </text>
    </comment>
    <comment ref="AY26" authorId="0" shapeId="0">
      <text>
        <r>
          <rPr>
            <b/>
            <sz val="9"/>
            <color indexed="81"/>
            <rFont val="Tahoma"/>
            <family val="2"/>
          </rPr>
          <t>Digite solamente números, sin puntos ni comas</t>
        </r>
      </text>
    </comment>
    <comment ref="BF26"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26"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26" authorId="0" shapeId="0">
      <text>
        <r>
          <rPr>
            <b/>
            <sz val="9"/>
            <color indexed="81"/>
            <rFont val="Tahoma"/>
            <family val="2"/>
          </rPr>
          <t>Categoría de Discapacidad
1 = Física
2 = Auditiva
3 = Visual
4 = Sordoceguera
5 = Intelectual</t>
        </r>
        <r>
          <rPr>
            <sz val="9"/>
            <color indexed="81"/>
            <rFont val="Tahoma"/>
            <family val="2"/>
          </rPr>
          <t xml:space="preserve">
</t>
        </r>
        <r>
          <rPr>
            <b/>
            <sz val="9"/>
            <color indexed="81"/>
            <rFont val="Tahoma"/>
            <family val="2"/>
          </rPr>
          <t>6</t>
        </r>
        <r>
          <rPr>
            <sz val="9"/>
            <color indexed="81"/>
            <rFont val="Tahoma"/>
            <family val="2"/>
          </rPr>
          <t xml:space="preserve"> </t>
        </r>
        <r>
          <rPr>
            <b/>
            <sz val="9"/>
            <color indexed="81"/>
            <rFont val="Tahoma"/>
            <family val="2"/>
          </rPr>
          <t>= Psicosocial (mental)
7 = Múltiple
N = Ninguna</t>
        </r>
      </text>
    </comment>
    <comment ref="BO26"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R26" authorId="0" shapeId="0">
      <text>
        <r>
          <rPr>
            <b/>
            <sz val="9"/>
            <color indexed="81"/>
            <rFont val="Tahoma"/>
            <family val="2"/>
          </rPr>
          <t>S:   Soltero(a)
C:  Casado(a) o unión marital de hecho.
SP: Separado, Divorciado</t>
        </r>
      </text>
    </comment>
    <comment ref="BU26" authorId="0" shapeId="0">
      <text>
        <r>
          <rPr>
            <b/>
            <sz val="9"/>
            <color indexed="81"/>
            <rFont val="Tahoma"/>
            <family val="2"/>
          </rPr>
          <t>F = FEMENINO
M= MASCULINO
NB=No Binario</t>
        </r>
      </text>
    </comment>
    <comment ref="BX26" authorId="0" shapeId="0">
      <text>
        <r>
          <rPr>
            <b/>
            <sz val="9"/>
            <color indexed="81"/>
            <rFont val="Tahoma"/>
            <family val="2"/>
          </rPr>
          <t xml:space="preserve">EM: Empleado
H:   Hogar   
ES:  Estudiante.
P:    Pensionado  
D:    Desempleado.
I:     Independiente.
</t>
        </r>
      </text>
    </comment>
    <comment ref="CA26" authorId="0" shapeId="0">
      <text>
        <r>
          <rPr>
            <b/>
            <sz val="9"/>
            <color indexed="81"/>
            <rFont val="Tahoma"/>
            <family val="2"/>
          </rPr>
          <t>X: La persona que reemplaza al Jefe del Hogar</t>
        </r>
      </text>
    </comment>
    <comment ref="CD26" authorId="0" shapeId="0">
      <text>
        <r>
          <rPr>
            <b/>
            <sz val="9"/>
            <color indexed="81"/>
            <rFont val="Tahoma"/>
            <family val="2"/>
          </rPr>
          <t>Digitar solamente números, sin puntos ni comas</t>
        </r>
      </text>
    </comment>
    <comment ref="AW27" authorId="0" shapeId="0">
      <text>
        <r>
          <rPr>
            <b/>
            <sz val="9"/>
            <color indexed="81"/>
            <rFont val="Tahoma"/>
            <family val="2"/>
          </rPr>
          <t>CC = Cédula de Ciudadanía
CE = Cédula de Extranjería
RC = Registro Civil Menores de 7 años
TI = Tarjeta de identidad Mayores de 7 menores 18 años
PEP= Permiso Especial de Permanencia
PPT= Permiso por Protección Temporal</t>
        </r>
      </text>
    </comment>
    <comment ref="AY27" authorId="0" shapeId="0">
      <text>
        <r>
          <rPr>
            <b/>
            <sz val="9"/>
            <color indexed="81"/>
            <rFont val="Tahoma"/>
            <family val="2"/>
          </rPr>
          <t>Digite solamente números, sin puntos ni comas</t>
        </r>
      </text>
    </comment>
    <comment ref="BF27"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27"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27" authorId="0" shapeId="0">
      <text>
        <r>
          <rPr>
            <b/>
            <sz val="9"/>
            <color indexed="81"/>
            <rFont val="Tahoma"/>
            <family val="2"/>
          </rPr>
          <t>Categoría de Discapacidad
1 = Física
2 = Auditiva
3 = Visual
4 = Sordoceguera
5 = Intelectual</t>
        </r>
        <r>
          <rPr>
            <sz val="9"/>
            <color indexed="81"/>
            <rFont val="Tahoma"/>
            <family val="2"/>
          </rPr>
          <t xml:space="preserve">
</t>
        </r>
        <r>
          <rPr>
            <b/>
            <sz val="9"/>
            <color indexed="81"/>
            <rFont val="Tahoma"/>
            <family val="2"/>
          </rPr>
          <t>6</t>
        </r>
        <r>
          <rPr>
            <sz val="9"/>
            <color indexed="81"/>
            <rFont val="Tahoma"/>
            <family val="2"/>
          </rPr>
          <t xml:space="preserve"> </t>
        </r>
        <r>
          <rPr>
            <b/>
            <sz val="9"/>
            <color indexed="81"/>
            <rFont val="Tahoma"/>
            <family val="2"/>
          </rPr>
          <t>= Psicosocial (mental)
7 = Múltiple
N = Ninguna</t>
        </r>
      </text>
    </comment>
    <comment ref="BO27"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R27" authorId="0" shapeId="0">
      <text>
        <r>
          <rPr>
            <b/>
            <sz val="9"/>
            <color indexed="81"/>
            <rFont val="Tahoma"/>
            <family val="2"/>
          </rPr>
          <t>S:   Soltero(a)
C:  Casado(a) o unión marital de hecho.
SP: Separado, Divorciado</t>
        </r>
      </text>
    </comment>
    <comment ref="BU27" authorId="0" shapeId="0">
      <text>
        <r>
          <rPr>
            <b/>
            <sz val="9"/>
            <color indexed="81"/>
            <rFont val="Tahoma"/>
            <family val="2"/>
          </rPr>
          <t>F = FEMENINO
M= MASCULINO
NB=No Binario</t>
        </r>
      </text>
    </comment>
    <comment ref="BX27" authorId="0" shapeId="0">
      <text>
        <r>
          <rPr>
            <b/>
            <sz val="9"/>
            <color indexed="81"/>
            <rFont val="Tahoma"/>
            <family val="2"/>
          </rPr>
          <t xml:space="preserve">EM: Empleado
H:   Hogar   
ES:  Estudiante.
P:    Pensionado  
D:    Desempleado.
I:     Independiente.
</t>
        </r>
      </text>
    </comment>
    <comment ref="CA27" authorId="0" shapeId="0">
      <text>
        <r>
          <rPr>
            <b/>
            <sz val="9"/>
            <color indexed="81"/>
            <rFont val="Tahoma"/>
            <family val="2"/>
          </rPr>
          <t>X: La persona que reemplaza al Jefe del Hogar</t>
        </r>
      </text>
    </comment>
    <comment ref="CD27" authorId="0" shapeId="0">
      <text>
        <r>
          <rPr>
            <b/>
            <sz val="9"/>
            <color indexed="81"/>
            <rFont val="Tahoma"/>
            <family val="2"/>
          </rPr>
          <t>Digitar solamente números, sin puntos ni comas</t>
        </r>
      </text>
    </comment>
    <comment ref="AW28" authorId="0" shapeId="0">
      <text>
        <r>
          <rPr>
            <b/>
            <sz val="9"/>
            <color indexed="81"/>
            <rFont val="Tahoma"/>
            <family val="2"/>
          </rPr>
          <t>CC = Cédula de Ciudadanía
CE = Cédula de Extranjería
RC = Registro Civil Menores de 7 años
TI = Tarjeta de identidad Mayores de 7 menores 18 años
PEP= Permiso Especial de Permanencia
PPT= Permiso por Protección Temporal</t>
        </r>
      </text>
    </comment>
    <comment ref="AY28" authorId="0" shapeId="0">
      <text>
        <r>
          <rPr>
            <b/>
            <sz val="9"/>
            <color indexed="81"/>
            <rFont val="Tahoma"/>
            <family val="2"/>
          </rPr>
          <t>Digite solamente números, sin puntos ni comas</t>
        </r>
      </text>
    </comment>
    <comment ref="BF28"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28"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28" authorId="0" shapeId="0">
      <text>
        <r>
          <rPr>
            <b/>
            <sz val="9"/>
            <color indexed="81"/>
            <rFont val="Tahoma"/>
            <family val="2"/>
          </rPr>
          <t>Categoría de Discapacidad
1 = Física
2 = Auditiva
3 = Visual
4 = Sordoceguera
5 = Intelectual</t>
        </r>
        <r>
          <rPr>
            <sz val="9"/>
            <color indexed="81"/>
            <rFont val="Tahoma"/>
            <family val="2"/>
          </rPr>
          <t xml:space="preserve">
</t>
        </r>
        <r>
          <rPr>
            <b/>
            <sz val="9"/>
            <color indexed="81"/>
            <rFont val="Tahoma"/>
            <family val="2"/>
          </rPr>
          <t>6</t>
        </r>
        <r>
          <rPr>
            <sz val="9"/>
            <color indexed="81"/>
            <rFont val="Tahoma"/>
            <family val="2"/>
          </rPr>
          <t xml:space="preserve"> </t>
        </r>
        <r>
          <rPr>
            <b/>
            <sz val="9"/>
            <color indexed="81"/>
            <rFont val="Tahoma"/>
            <family val="2"/>
          </rPr>
          <t>= Psicosocial (mental)
7 = Múltiple
N = Ninguna</t>
        </r>
      </text>
    </comment>
    <comment ref="BO28"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R28" authorId="0" shapeId="0">
      <text>
        <r>
          <rPr>
            <b/>
            <sz val="9"/>
            <color indexed="81"/>
            <rFont val="Tahoma"/>
            <family val="2"/>
          </rPr>
          <t>S:   Soltero(a)
C:  Casado(a) o unión marital de hecho.
SP: Separado, Divorciado</t>
        </r>
      </text>
    </comment>
    <comment ref="BU28" authorId="0" shapeId="0">
      <text>
        <r>
          <rPr>
            <b/>
            <sz val="9"/>
            <color indexed="81"/>
            <rFont val="Tahoma"/>
            <family val="2"/>
          </rPr>
          <t>F = FEMENINO
M= MASCULINO
NB=No Binario</t>
        </r>
      </text>
    </comment>
    <comment ref="BX28" authorId="0" shapeId="0">
      <text>
        <r>
          <rPr>
            <b/>
            <sz val="9"/>
            <color indexed="81"/>
            <rFont val="Tahoma"/>
            <family val="2"/>
          </rPr>
          <t xml:space="preserve">EM: Empleado
H:   Hogar   
ES:  Estudiante.
P:    Pensionado  
D:    Desempleado.
I:     Independiente.
</t>
        </r>
      </text>
    </comment>
    <comment ref="CA28" authorId="0" shapeId="0">
      <text>
        <r>
          <rPr>
            <b/>
            <sz val="9"/>
            <color indexed="81"/>
            <rFont val="Tahoma"/>
            <family val="2"/>
          </rPr>
          <t>X: La persona que reemplaza al Jefe del Hogar</t>
        </r>
      </text>
    </comment>
    <comment ref="CD28" authorId="0" shapeId="0">
      <text>
        <r>
          <rPr>
            <b/>
            <sz val="9"/>
            <color indexed="81"/>
            <rFont val="Tahoma"/>
            <family val="2"/>
          </rPr>
          <t>Digitar solamente números, sin puntos ni comas</t>
        </r>
      </text>
    </comment>
    <comment ref="AW29" authorId="0" shapeId="0">
      <text>
        <r>
          <rPr>
            <b/>
            <sz val="9"/>
            <color indexed="81"/>
            <rFont val="Tahoma"/>
            <family val="2"/>
          </rPr>
          <t>CC = Cédula de Ciudadanía
CE = Cédula de Extranjería
RC = Registro Civil Menores de 7 años
TI = Tarjeta de identidad Mayores de 7 menores 18 años
PEP= Permiso Especial de Permanencia
PPT= Permiso por Protección Temporal</t>
        </r>
      </text>
    </comment>
    <comment ref="AY29" authorId="0" shapeId="0">
      <text>
        <r>
          <rPr>
            <b/>
            <sz val="9"/>
            <color indexed="81"/>
            <rFont val="Tahoma"/>
            <family val="2"/>
          </rPr>
          <t>Digite solamente números, sin puntos ni comas</t>
        </r>
      </text>
    </comment>
    <comment ref="BF29"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29"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29" authorId="0" shapeId="0">
      <text>
        <r>
          <rPr>
            <b/>
            <sz val="9"/>
            <color indexed="81"/>
            <rFont val="Tahoma"/>
            <family val="2"/>
          </rPr>
          <t>Categoría de Discapacidad
1 = Física
2 = Auditiva
3 = Visual
4 = Sordoceguera
5 = Intelectual</t>
        </r>
        <r>
          <rPr>
            <sz val="9"/>
            <color indexed="81"/>
            <rFont val="Tahoma"/>
            <family val="2"/>
          </rPr>
          <t xml:space="preserve">
</t>
        </r>
        <r>
          <rPr>
            <b/>
            <sz val="9"/>
            <color indexed="81"/>
            <rFont val="Tahoma"/>
            <family val="2"/>
          </rPr>
          <t>6</t>
        </r>
        <r>
          <rPr>
            <sz val="9"/>
            <color indexed="81"/>
            <rFont val="Tahoma"/>
            <family val="2"/>
          </rPr>
          <t xml:space="preserve"> </t>
        </r>
        <r>
          <rPr>
            <b/>
            <sz val="9"/>
            <color indexed="81"/>
            <rFont val="Tahoma"/>
            <family val="2"/>
          </rPr>
          <t>= Psicosocial (mental)
7 = Múltiple
N = Ninguna</t>
        </r>
      </text>
    </comment>
    <comment ref="BO29"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R29" authorId="0" shapeId="0">
      <text>
        <r>
          <rPr>
            <b/>
            <sz val="9"/>
            <color indexed="81"/>
            <rFont val="Tahoma"/>
            <family val="2"/>
          </rPr>
          <t>S:   Soltero(a)
C:  Casado(a) o unión marital de hecho.
SP: Separado, Divorciado</t>
        </r>
      </text>
    </comment>
    <comment ref="BU29" authorId="0" shapeId="0">
      <text>
        <r>
          <rPr>
            <b/>
            <sz val="9"/>
            <color indexed="81"/>
            <rFont val="Tahoma"/>
            <family val="2"/>
          </rPr>
          <t>F = FEMENINO
M= MASCULINO
NB=No Binario</t>
        </r>
      </text>
    </comment>
    <comment ref="BX29" authorId="0" shapeId="0">
      <text>
        <r>
          <rPr>
            <b/>
            <sz val="9"/>
            <color indexed="81"/>
            <rFont val="Tahoma"/>
            <family val="2"/>
          </rPr>
          <t xml:space="preserve">EM: Empleado
H:   Hogar   
ES:  Estudiante.
P:    Pensionado  
D:    Desempleado.
I:     Independiente.
</t>
        </r>
      </text>
    </comment>
    <comment ref="CA29" authorId="0" shapeId="0">
      <text>
        <r>
          <rPr>
            <b/>
            <sz val="9"/>
            <color indexed="81"/>
            <rFont val="Tahoma"/>
            <family val="2"/>
          </rPr>
          <t>X: La persona que reemplaza al Jefe del Hogar</t>
        </r>
      </text>
    </comment>
    <comment ref="CD29" authorId="0" shapeId="0">
      <text>
        <r>
          <rPr>
            <b/>
            <sz val="9"/>
            <color indexed="81"/>
            <rFont val="Tahoma"/>
            <family val="2"/>
          </rPr>
          <t>Digitar solamente números, sin puntos ni comas</t>
        </r>
      </text>
    </comment>
    <comment ref="AW30" authorId="0" shapeId="0">
      <text>
        <r>
          <rPr>
            <b/>
            <sz val="9"/>
            <color indexed="81"/>
            <rFont val="Tahoma"/>
            <family val="2"/>
          </rPr>
          <t>CC = Cédula de Ciudadanía
CE = Cédula de Extranjería
RC = Registro Civil Menores de 7 años
TI = Tarjeta de identidad Mayores de 7 menores 18 años
PEP= Permiso Especial de Permanencia
PPT= Permiso por Protección Temporal</t>
        </r>
      </text>
    </comment>
    <comment ref="AY30" authorId="0" shapeId="0">
      <text>
        <r>
          <rPr>
            <b/>
            <sz val="9"/>
            <color indexed="81"/>
            <rFont val="Tahoma"/>
            <family val="2"/>
          </rPr>
          <t>Digite solamente números, sin puntos ni comas</t>
        </r>
      </text>
    </comment>
    <comment ref="BF30"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30"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30" authorId="0" shapeId="0">
      <text>
        <r>
          <rPr>
            <b/>
            <sz val="9"/>
            <color indexed="81"/>
            <rFont val="Tahoma"/>
            <family val="2"/>
          </rPr>
          <t>Categoría de Discapacidad
1 = Física
2 = Auditiva
3 = Visual
4 = Sordoceguera
5 = Intelectual</t>
        </r>
        <r>
          <rPr>
            <sz val="9"/>
            <color indexed="81"/>
            <rFont val="Tahoma"/>
            <family val="2"/>
          </rPr>
          <t xml:space="preserve">
</t>
        </r>
        <r>
          <rPr>
            <b/>
            <sz val="9"/>
            <color indexed="81"/>
            <rFont val="Tahoma"/>
            <family val="2"/>
          </rPr>
          <t>6</t>
        </r>
        <r>
          <rPr>
            <sz val="9"/>
            <color indexed="81"/>
            <rFont val="Tahoma"/>
            <family val="2"/>
          </rPr>
          <t xml:space="preserve"> </t>
        </r>
        <r>
          <rPr>
            <b/>
            <sz val="9"/>
            <color indexed="81"/>
            <rFont val="Tahoma"/>
            <family val="2"/>
          </rPr>
          <t>= Psicosocial (mental)
7 = Múltiple
N = Ninguna</t>
        </r>
      </text>
    </comment>
    <comment ref="BO30"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R30" authorId="0" shapeId="0">
      <text>
        <r>
          <rPr>
            <b/>
            <sz val="9"/>
            <color indexed="81"/>
            <rFont val="Tahoma"/>
            <family val="2"/>
          </rPr>
          <t>S:   Soltero(a)
C:  Casado(a) o unión marital de hecho.
SP: Separado, Divorciado</t>
        </r>
      </text>
    </comment>
    <comment ref="BU30" authorId="0" shapeId="0">
      <text>
        <r>
          <rPr>
            <b/>
            <sz val="9"/>
            <color indexed="81"/>
            <rFont val="Tahoma"/>
            <family val="2"/>
          </rPr>
          <t>F = FEMENINO
M= MASCULINO
NB=No Binario</t>
        </r>
      </text>
    </comment>
    <comment ref="BX30" authorId="0" shapeId="0">
      <text>
        <r>
          <rPr>
            <b/>
            <sz val="9"/>
            <color indexed="81"/>
            <rFont val="Tahoma"/>
            <family val="2"/>
          </rPr>
          <t xml:space="preserve">EM: Empleado
H:   Hogar   
ES:  Estudiante.
P:    Pensionado  
D:    Desempleado.
I:     Independiente.
</t>
        </r>
      </text>
    </comment>
    <comment ref="CA30" authorId="0" shapeId="0">
      <text>
        <r>
          <rPr>
            <b/>
            <sz val="9"/>
            <color indexed="81"/>
            <rFont val="Tahoma"/>
            <family val="2"/>
          </rPr>
          <t>X: La persona que reemplaza al Jefe del Hogar</t>
        </r>
      </text>
    </comment>
    <comment ref="CD30" authorId="0" shapeId="0">
      <text>
        <r>
          <rPr>
            <b/>
            <sz val="9"/>
            <color indexed="81"/>
            <rFont val="Tahoma"/>
            <family val="2"/>
          </rPr>
          <t>Digitar solamente números, sin puntos ni comas</t>
        </r>
      </text>
    </comment>
    <comment ref="AW31" authorId="0" shapeId="0">
      <text>
        <r>
          <rPr>
            <b/>
            <sz val="9"/>
            <color indexed="81"/>
            <rFont val="Tahoma"/>
            <family val="2"/>
          </rPr>
          <t>CC = Cédula de Ciudadanía
CE = Cédula de Extranjería
RC = Registro Civil Menores de 7 años
TI = Tarjeta de identidad Mayores de 7 menores 18 años
PEP= Permiso Especial de Permanencia
PPT= Permiso por Protección Temporal</t>
        </r>
      </text>
    </comment>
    <comment ref="AY31" authorId="0" shapeId="0">
      <text>
        <r>
          <rPr>
            <b/>
            <sz val="9"/>
            <color indexed="81"/>
            <rFont val="Tahoma"/>
            <family val="2"/>
          </rPr>
          <t>Digite solamente números, sin puntos ni comas</t>
        </r>
      </text>
    </comment>
    <comment ref="BF31"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31"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31" authorId="0" shapeId="0">
      <text>
        <r>
          <rPr>
            <b/>
            <sz val="9"/>
            <color indexed="81"/>
            <rFont val="Tahoma"/>
            <family val="2"/>
          </rPr>
          <t>Categoría de Discapacidad
1 = Física
2 = Auditiva
3 = Visual
4 = Sordoceguera
5 = Intelectual</t>
        </r>
        <r>
          <rPr>
            <sz val="9"/>
            <color indexed="81"/>
            <rFont val="Tahoma"/>
            <family val="2"/>
          </rPr>
          <t xml:space="preserve">
</t>
        </r>
        <r>
          <rPr>
            <b/>
            <sz val="9"/>
            <color indexed="81"/>
            <rFont val="Tahoma"/>
            <family val="2"/>
          </rPr>
          <t>6</t>
        </r>
        <r>
          <rPr>
            <sz val="9"/>
            <color indexed="81"/>
            <rFont val="Tahoma"/>
            <family val="2"/>
          </rPr>
          <t xml:space="preserve"> </t>
        </r>
        <r>
          <rPr>
            <b/>
            <sz val="9"/>
            <color indexed="81"/>
            <rFont val="Tahoma"/>
            <family val="2"/>
          </rPr>
          <t>= Psicosocial (mental)
7 = Múltiple
N = Ninguna</t>
        </r>
      </text>
    </comment>
    <comment ref="BO31"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R31" authorId="0" shapeId="0">
      <text>
        <r>
          <rPr>
            <b/>
            <sz val="9"/>
            <color indexed="81"/>
            <rFont val="Tahoma"/>
            <family val="2"/>
          </rPr>
          <t>S:   Soltero(a)
C:  Casado(a) o unión marital de hecho.
SP: Separado, Divorciado</t>
        </r>
      </text>
    </comment>
    <comment ref="BU31" authorId="0" shapeId="0">
      <text>
        <r>
          <rPr>
            <b/>
            <sz val="9"/>
            <color indexed="81"/>
            <rFont val="Tahoma"/>
            <family val="2"/>
          </rPr>
          <t>F = FEMENINO
M= MASCULINO
NB=No Binario</t>
        </r>
      </text>
    </comment>
    <comment ref="BX31" authorId="0" shapeId="0">
      <text>
        <r>
          <rPr>
            <b/>
            <sz val="9"/>
            <color indexed="81"/>
            <rFont val="Tahoma"/>
            <family val="2"/>
          </rPr>
          <t xml:space="preserve">EM: Empleado
H:   Hogar   
ES:  Estudiante.
P:    Pensionado  
D:    Desempleado.
I:     Independiente.
</t>
        </r>
      </text>
    </comment>
    <comment ref="CA31" authorId="0" shapeId="0">
      <text>
        <r>
          <rPr>
            <b/>
            <sz val="9"/>
            <color indexed="81"/>
            <rFont val="Tahoma"/>
            <family val="2"/>
          </rPr>
          <t>X: La persona que reemplaza al Jefe del Hogar</t>
        </r>
      </text>
    </comment>
    <comment ref="CD31" authorId="0" shapeId="0">
      <text>
        <r>
          <rPr>
            <b/>
            <sz val="9"/>
            <color indexed="81"/>
            <rFont val="Tahoma"/>
            <family val="2"/>
          </rPr>
          <t>Digitar solamente números, sin puntos ni comas</t>
        </r>
      </text>
    </comment>
    <comment ref="C33" authorId="0" shapeId="0">
      <text>
        <r>
          <rPr>
            <b/>
            <sz val="9"/>
            <color indexed="81"/>
            <rFont val="Tahoma"/>
            <family val="2"/>
          </rPr>
          <t>La sección 2.1 se DILIGENCIA SOLAMENTE si su salario es variable mes a mes</t>
        </r>
      </text>
    </comment>
    <comment ref="F34" authorId="0" shapeId="0">
      <text>
        <r>
          <rPr>
            <b/>
            <sz val="9"/>
            <color indexed="81"/>
            <rFont val="Tahoma"/>
            <family val="2"/>
          </rPr>
          <t>Sigla mes
Ene
Feb
Mar
Abr
May
Jun
Jul
Ago
Sep
Oct
Nov
Dic</t>
        </r>
      </text>
    </comment>
    <comment ref="H34" authorId="0" shapeId="0">
      <text>
        <r>
          <rPr>
            <b/>
            <sz val="9"/>
            <color indexed="81"/>
            <rFont val="Tahoma"/>
            <family val="2"/>
          </rPr>
          <t xml:space="preserve">Cuando el salario es variable mes a mes, se promedia los 12 últimos meses; o los meses laborados sin ser inferiores a 6 meses; se debe digitar sin puntos ni comas el valor de IBC reportado en la planilla Pila </t>
        </r>
      </text>
    </comment>
    <comment ref="T34" authorId="0" shapeId="0">
      <text>
        <r>
          <rPr>
            <b/>
            <sz val="9"/>
            <color indexed="81"/>
            <rFont val="Tahoma"/>
            <family val="2"/>
          </rPr>
          <t>Sigla mes
Ene
Feb
Mar
Abr
May
Jun
Jul
Ago
Sep
Oct
Nov
Dic</t>
        </r>
      </text>
    </comment>
    <comment ref="V34" authorId="0" shapeId="0">
      <text>
        <r>
          <rPr>
            <b/>
            <sz val="9"/>
            <color indexed="81"/>
            <rFont val="Tahoma"/>
            <family val="2"/>
          </rPr>
          <t xml:space="preserve">Cuando el salario es variable mes a mes, se promedia los 12 últimos meses; o los meses laborados sin ser inferiores a 6 meses; se debe digitar sin puntos ni comas el valor de IBC reportado en la planilla Pila </t>
        </r>
      </text>
    </comment>
    <comment ref="AH34" authorId="0" shapeId="0">
      <text>
        <r>
          <rPr>
            <b/>
            <sz val="9"/>
            <color indexed="81"/>
            <rFont val="Tahoma"/>
            <family val="2"/>
          </rPr>
          <t>Sigla mes
Ene
Feb
Mar
Abr
May
Jun
Jul
Ago
Sep
Oct
Nov
Dic</t>
        </r>
      </text>
    </comment>
    <comment ref="AJ34" authorId="0" shapeId="0">
      <text>
        <r>
          <rPr>
            <b/>
            <sz val="9"/>
            <color indexed="81"/>
            <rFont val="Tahoma"/>
            <family val="2"/>
          </rPr>
          <t xml:space="preserve">Cuando el salario es variable mes a mes, se promedia los 12 últimos meses; o los meses laborados sin ser inferiores a 6 meses; se debe digitar sin puntos ni comas el valor de IBC reportado en la planilla Pila </t>
        </r>
      </text>
    </comment>
    <comment ref="AV34" authorId="0" shapeId="0">
      <text>
        <r>
          <rPr>
            <b/>
            <sz val="9"/>
            <color indexed="81"/>
            <rFont val="Tahoma"/>
            <family val="2"/>
          </rPr>
          <t>Sigla mes
Ene
Feb
Mar
Abr
May
Jun
Jul
Ago
Sep
Oct
Nov
Dic</t>
        </r>
      </text>
    </comment>
    <comment ref="AX34" authorId="0" shapeId="0">
      <text>
        <r>
          <rPr>
            <b/>
            <sz val="9"/>
            <color indexed="81"/>
            <rFont val="Tahoma"/>
            <family val="2"/>
          </rPr>
          <t xml:space="preserve">Cuando el salario es variable mes a mes, se promedia los 12 últimos meses; o los meses laborados sin ser inferiores a 6 meses; se debe digitar sin puntos ni comas el valor de IBC reportado en la planilla Pila </t>
        </r>
      </text>
    </comment>
    <comment ref="BK34" authorId="0" shapeId="0">
      <text>
        <r>
          <rPr>
            <b/>
            <sz val="9"/>
            <color indexed="81"/>
            <rFont val="Tahoma"/>
            <family val="2"/>
          </rPr>
          <t>Sigla mes
Ene
Feb
Mar
Abr
May
Jun
Jul
Ago
Sep
Oct
Nov
Dic</t>
        </r>
      </text>
    </comment>
    <comment ref="BM34" authorId="0" shapeId="0">
      <text>
        <r>
          <rPr>
            <b/>
            <sz val="9"/>
            <color indexed="81"/>
            <rFont val="Tahoma"/>
            <family val="2"/>
          </rPr>
          <t xml:space="preserve">Cuando el salario es variable mes a mes, se promedia los 12 últimos meses; o los meses laborados sin ser inferiores a 6 meses; se debe digitar sin puntos ni comas el valor de IBC reportado en la planilla Pila </t>
        </r>
      </text>
    </comment>
    <comment ref="CA34" authorId="0" shapeId="0">
      <text>
        <r>
          <rPr>
            <b/>
            <sz val="9"/>
            <color indexed="81"/>
            <rFont val="Tahoma"/>
            <family val="2"/>
          </rPr>
          <t>Sigla mes
Ene
Feb
Mar
Abr
May
Jun
Jul
Ago
Sep
Oct
Nov
Dic</t>
        </r>
      </text>
    </comment>
    <comment ref="CC34" authorId="0" shapeId="0">
      <text>
        <r>
          <rPr>
            <b/>
            <sz val="9"/>
            <color indexed="81"/>
            <rFont val="Tahoma"/>
            <family val="2"/>
          </rPr>
          <t xml:space="preserve">Cuando el ingreso es variable, se promedia los 12 últimos meses; o los meses laborados sin ser inferiores a 6 meses; se debe digitar el valor de IBC reportado en la planilla Pila </t>
        </r>
      </text>
    </comment>
    <comment ref="F35" authorId="0" shapeId="0">
      <text>
        <r>
          <rPr>
            <b/>
            <sz val="9"/>
            <color indexed="81"/>
            <rFont val="Tahoma"/>
            <family val="2"/>
          </rPr>
          <t>Sigla mes
Ene
Feb
Mar
Abr
May
Jun
Jul
Ago
Sep
Oct
Nov
Dic</t>
        </r>
      </text>
    </comment>
    <comment ref="H35" authorId="0" shapeId="0">
      <text>
        <r>
          <rPr>
            <b/>
            <sz val="9"/>
            <color indexed="81"/>
            <rFont val="Tahoma"/>
            <family val="2"/>
          </rPr>
          <t xml:space="preserve">Cuando el salario es variable mes a mes, se promedia los 12 últimos meses; o los meses laborados sin ser inferiores a 6 meses; se debe digitar sin puntos ni comas el valor de IBC reportado en la planilla Pila </t>
        </r>
      </text>
    </comment>
    <comment ref="T35" authorId="0" shapeId="0">
      <text>
        <r>
          <rPr>
            <b/>
            <sz val="9"/>
            <color indexed="81"/>
            <rFont val="Tahoma"/>
            <family val="2"/>
          </rPr>
          <t>Sigla mes
Ene
Feb
Mar
Abr
May
Jun
Jul
Ago
Sep
Oct
Nov
Dic</t>
        </r>
      </text>
    </comment>
    <comment ref="V35" authorId="0" shapeId="0">
      <text>
        <r>
          <rPr>
            <b/>
            <sz val="9"/>
            <color indexed="81"/>
            <rFont val="Tahoma"/>
            <family val="2"/>
          </rPr>
          <t xml:space="preserve">Cuando el salario es variable mes a mes, se promedia los 12 últimos meses; o los meses laborados sin ser inferiores a 6 meses; se debe digitar sin puntos ni comas el valor de IBC reportado en la planilla Pila </t>
        </r>
      </text>
    </comment>
    <comment ref="AH35" authorId="0" shapeId="0">
      <text>
        <r>
          <rPr>
            <b/>
            <sz val="9"/>
            <color indexed="81"/>
            <rFont val="Tahoma"/>
            <family val="2"/>
          </rPr>
          <t>Sigla mes
Ene
Feb
Mar
Abr
May
Jun
Jul
Ago
Sep
Oct
Nov
Dic</t>
        </r>
      </text>
    </comment>
    <comment ref="AJ35" authorId="0" shapeId="0">
      <text>
        <r>
          <rPr>
            <b/>
            <sz val="9"/>
            <color indexed="81"/>
            <rFont val="Tahoma"/>
            <family val="2"/>
          </rPr>
          <t xml:space="preserve">Cuando el salario es variable mes a mes, se promedia los 12 últimos meses; o los meses laborados sin ser inferiores a 6 meses; se debe digitar sin puntos ni comas el valor de IBC reportado en la planilla Pila </t>
        </r>
      </text>
    </comment>
    <comment ref="AV35" authorId="0" shapeId="0">
      <text>
        <r>
          <rPr>
            <b/>
            <sz val="9"/>
            <color indexed="81"/>
            <rFont val="Tahoma"/>
            <family val="2"/>
          </rPr>
          <t>Sigla mes
Ene
Feb
Mar
Abr
May
Jun
Jul
Ago
Sep
Oct
Nov
Dic</t>
        </r>
      </text>
    </comment>
    <comment ref="AX35" authorId="0" shapeId="0">
      <text>
        <r>
          <rPr>
            <b/>
            <sz val="9"/>
            <color indexed="81"/>
            <rFont val="Tahoma"/>
            <family val="2"/>
          </rPr>
          <t xml:space="preserve">Cuando el salario es variable mes a mes, se promedia los 12 últimos meses; o los meses laborados sin ser inferiores a 6 meses; se debe digitar sin puntos ni comas el valor de IBC reportado en la planilla Pila </t>
        </r>
      </text>
    </comment>
    <comment ref="BK35" authorId="0" shapeId="0">
      <text>
        <r>
          <rPr>
            <b/>
            <sz val="9"/>
            <color indexed="81"/>
            <rFont val="Tahoma"/>
            <family val="2"/>
          </rPr>
          <t>Sigla mes
Ene
Feb
Mar
Abr
May
Jun
Jul
Ago
Sep
Oct
Nov
Dic</t>
        </r>
      </text>
    </comment>
    <comment ref="BM35" authorId="0" shapeId="0">
      <text>
        <r>
          <rPr>
            <b/>
            <sz val="9"/>
            <color indexed="81"/>
            <rFont val="Tahoma"/>
            <family val="2"/>
          </rPr>
          <t xml:space="preserve">Cuando el salario es variable mes a mes, se promedia los 12 últimos meses; o los meses laborados sin ser inferiores a 6 meses; se debe digitar sin puntos ni comas el valor de IBC reportado en la planilla Pila </t>
        </r>
      </text>
    </comment>
    <comment ref="CA35" authorId="0" shapeId="0">
      <text>
        <r>
          <rPr>
            <b/>
            <sz val="9"/>
            <color indexed="81"/>
            <rFont val="Tahoma"/>
            <family val="2"/>
          </rPr>
          <t>Sigla mes
Ene
Feb
Mar
Abr
May
Jun
Jul
Ago
Sep
Oct
Nov
Dic</t>
        </r>
      </text>
    </comment>
    <comment ref="CC35" authorId="0" shapeId="0">
      <text>
        <r>
          <rPr>
            <b/>
            <sz val="9"/>
            <color indexed="81"/>
            <rFont val="Tahoma"/>
            <family val="2"/>
          </rPr>
          <t xml:space="preserve">Cuando el ingreso es variable, se promedia los 12 últimos meses; o los meses laborados sin ser inferiores a 6 meses; se debe digitar el valor de IBC reportado en la planilla Pila </t>
        </r>
      </text>
    </comment>
    <comment ref="AP37" authorId="0" shapeId="0">
      <text>
        <r>
          <rPr>
            <b/>
            <sz val="9"/>
            <color indexed="81"/>
            <rFont val="Tahoma"/>
            <family val="2"/>
          </rPr>
          <t>Se digita el número de meses que se debe promediar</t>
        </r>
      </text>
    </comment>
    <comment ref="BG41" authorId="0" shapeId="0">
      <text>
        <r>
          <rPr>
            <b/>
            <sz val="9"/>
            <color indexed="81"/>
            <rFont val="Tahoma"/>
            <family val="2"/>
          </rPr>
          <t>Correo debe ser personal, no corporativo ni de universidades</t>
        </r>
      </text>
    </comment>
    <comment ref="BQ55" authorId="0" shapeId="0">
      <text>
        <r>
          <rPr>
            <b/>
            <sz val="9"/>
            <color indexed="81"/>
            <rFont val="Tahoma"/>
            <family val="2"/>
          </rPr>
          <t>Digitar el valor del subsidio de vivienda al que aspira, sin puntos ni comas</t>
        </r>
      </text>
    </comment>
    <comment ref="AM70" authorId="0" shapeId="0">
      <text>
        <r>
          <rPr>
            <b/>
            <sz val="9"/>
            <color indexed="81"/>
            <rFont val="Tahoma"/>
            <family val="2"/>
          </rPr>
          <t>Para construcción sitio propio y mejoramiento; digitar solamente números sin puntos ni comas</t>
        </r>
      </text>
    </comment>
    <comment ref="BR70" authorId="0" shapeId="0">
      <text>
        <r>
          <rPr>
            <b/>
            <sz val="9"/>
            <color indexed="81"/>
            <rFont val="Tahoma"/>
            <family val="2"/>
          </rPr>
          <t>Para construcción en sitio propio, digitar la fecha de registro de la escritura mediante la cual compraron el lote</t>
        </r>
      </text>
    </comment>
    <comment ref="AM71" authorId="0" shapeId="0">
      <text>
        <r>
          <rPr>
            <b/>
            <sz val="9"/>
            <color indexed="81"/>
            <rFont val="Tahoma"/>
            <family val="2"/>
          </rPr>
          <t>Para construcción sitio propio; digitar solamente números sin puntos ni comas</t>
        </r>
      </text>
    </comment>
    <comment ref="BR71" authorId="0" shapeId="0">
      <text>
        <r>
          <rPr>
            <b/>
            <sz val="9"/>
            <color indexed="81"/>
            <rFont val="Tahoma"/>
            <family val="2"/>
          </rPr>
          <t>Para construcción en sitio propio y mejoramiento</t>
        </r>
      </text>
    </comment>
    <comment ref="AM73" authorId="0" shapeId="0">
      <text>
        <r>
          <rPr>
            <b/>
            <sz val="9"/>
            <color indexed="81"/>
            <rFont val="Tahoma"/>
            <family val="2"/>
          </rPr>
          <t>Para adquisición de vivienda nueva, digitar el valor de la vivienda sin puntos ni comas</t>
        </r>
      </text>
    </comment>
    <comment ref="AH78" authorId="0" shapeId="0">
      <text>
        <r>
          <rPr>
            <b/>
            <sz val="9"/>
            <color indexed="81"/>
            <rFont val="Tahoma"/>
            <family val="2"/>
          </rPr>
          <t>Digitar en este campo, sin puntos ni comas el valor que este consignado en las cuentas de ahorro programado o AFC</t>
        </r>
      </text>
    </comment>
    <comment ref="BO78" authorId="0" shapeId="0">
      <text>
        <r>
          <rPr>
            <b/>
            <sz val="9"/>
            <color indexed="81"/>
            <rFont val="Tahoma"/>
            <family val="2"/>
          </rPr>
          <t>Detallar donde esta el recurso</t>
        </r>
      </text>
    </comment>
    <comment ref="BZ78" authorId="0" shapeId="0">
      <text>
        <r>
          <rPr>
            <b/>
            <sz val="9"/>
            <color indexed="81"/>
            <rFont val="Tahoma"/>
            <family val="2"/>
          </rPr>
          <t>Digite en este campo sin puntos ni comas, el valor del ahorro depositado en cuentas de ahorro diferentes a ahorro programo, o que se encuentren depositados en un CDT</t>
        </r>
      </text>
    </comment>
    <comment ref="AH79" authorId="0" shapeId="0">
      <text>
        <r>
          <rPr>
            <b/>
            <sz val="9"/>
            <color indexed="81"/>
            <rFont val="Tahoma"/>
            <family val="2"/>
          </rPr>
          <t>Digite en este campo sin puntos ni comas el valor pagado a las Fiduciarias, o el ahorro exclusivo para vivienda realizado en los Fondos de empleados y que estén inmovilizados y certificados</t>
        </r>
      </text>
    </comment>
    <comment ref="BZ79" authorId="0" shapeId="0">
      <text>
        <r>
          <rPr>
            <b/>
            <sz val="9"/>
            <color indexed="81"/>
            <rFont val="Tahoma"/>
            <family val="2"/>
          </rPr>
          <t xml:space="preserve">Digite en este campo sin puntos ni comas el valor del crédito pre-aprobado para la adquisición de la vivienda, o solamente el menor valor que le hace falta para realizar el cierre financiero
</t>
        </r>
        <r>
          <rPr>
            <sz val="9"/>
            <color indexed="81"/>
            <rFont val="Tahoma"/>
            <family val="2"/>
          </rPr>
          <t xml:space="preserve">
</t>
        </r>
      </text>
    </comment>
    <comment ref="AH80" authorId="0" shapeId="0">
      <text>
        <r>
          <rPr>
            <b/>
            <sz val="9"/>
            <color indexed="81"/>
            <rFont val="Tahoma"/>
            <family val="2"/>
          </rPr>
          <t>Digite en este capo sin puntos ni comas el valor de las cesantías inmovilizadas y certificadas</t>
        </r>
      </text>
    </comment>
    <comment ref="BZ80" authorId="0" shapeId="0">
      <text>
        <r>
          <rPr>
            <b/>
            <sz val="9"/>
            <color indexed="81"/>
            <rFont val="Tahoma"/>
            <family val="2"/>
          </rPr>
          <t>Digite en este campo sin puntos ni comas, el valor del crédito aprobado para la adquisición de la vivienda, o solamente el menor valor que le hace falta para realizar el cierre financiero</t>
        </r>
      </text>
    </comment>
    <comment ref="AH81" authorId="0" shapeId="0">
      <text>
        <r>
          <rPr>
            <b/>
            <sz val="9"/>
            <color indexed="81"/>
            <rFont val="Tahoma"/>
            <family val="2"/>
          </rPr>
          <t>Para construcción en sitio propio, digite en este campo sin puntos ni comas el valor del avalúo predial</t>
        </r>
      </text>
    </comment>
    <comment ref="BZ81" authorId="0" shapeId="0">
      <text>
        <r>
          <rPr>
            <b/>
            <sz val="9"/>
            <color indexed="81"/>
            <rFont val="Tahoma"/>
            <family val="2"/>
          </rPr>
          <t>Digite en este campo sin puntos ni comas el valor de los aportes solidarios en mano de obra realizados para las modalidades de Construcción en sitio propio o mejoramiento de vivienda y estén certificados</t>
        </r>
      </text>
    </comment>
    <comment ref="W82" authorId="0" shapeId="0">
      <text>
        <r>
          <rPr>
            <b/>
            <sz val="9"/>
            <color indexed="81"/>
            <rFont val="Tahoma"/>
            <family val="2"/>
          </rPr>
          <t>Fecha del pago de la primera cuota inicial</t>
        </r>
      </text>
    </comment>
    <comment ref="AH82" authorId="0" shapeId="0">
      <text>
        <r>
          <rPr>
            <b/>
            <sz val="9"/>
            <color indexed="81"/>
            <rFont val="Tahoma"/>
            <family val="2"/>
          </rPr>
          <t>Digite en este campo sin puntos ni comas el valor pagado a la constructora, como cuota inicial y este certificado.</t>
        </r>
      </text>
    </comment>
    <comment ref="BZ82" authorId="0" shapeId="0">
      <text>
        <r>
          <rPr>
            <b/>
            <sz val="9"/>
            <color indexed="81"/>
            <rFont val="Tahoma"/>
            <family val="2"/>
          </rPr>
          <t>Digite en este campo sin puntos ni comas, el valor de los otros aportes realizados por el Municipio o Departamento y estén certificados</t>
        </r>
      </text>
    </comment>
    <comment ref="AH83" authorId="0" shapeId="0">
      <text>
        <r>
          <rPr>
            <b/>
            <sz val="9"/>
            <color indexed="81"/>
            <rFont val="Tahoma"/>
            <family val="2"/>
          </rPr>
          <t>Digite en este campo sin punos ni comas el valor del lote u obras de urbanismo que otorguen como subsidio el Municipio o Departamento y esté certificado</t>
        </r>
      </text>
    </comment>
    <comment ref="BZ83" authorId="0" shapeId="0">
      <text>
        <r>
          <rPr>
            <b/>
            <sz val="9"/>
            <color indexed="81"/>
            <rFont val="Tahoma"/>
            <family val="2"/>
          </rPr>
          <t>Digite en este campo sin puntos ni comas, el valor de los otros aportes realizados por entidades diferentes a Entes Territoriales, OPV o ONG y estén certificados</t>
        </r>
      </text>
    </comment>
    <comment ref="AH84" authorId="0" shapeId="0">
      <text>
        <r>
          <rPr>
            <b/>
            <sz val="9"/>
            <color indexed="81"/>
            <rFont val="Tahoma"/>
            <family val="2"/>
          </rPr>
          <t>Digite en este campo sin puntos ni comas el valor del aporte no reembolsable que certifiquen las Asociaciones de vivienda "OPV" o las "ONG"</t>
        </r>
      </text>
    </comment>
    <comment ref="BJ84" authorId="0" shapeId="0">
      <text>
        <r>
          <rPr>
            <b/>
            <sz val="9"/>
            <color indexed="81"/>
            <rFont val="Tahoma"/>
            <family val="2"/>
          </rPr>
          <t>Detallar donde está el recurso</t>
        </r>
      </text>
    </comment>
    <comment ref="BZ84" authorId="0" shapeId="0">
      <text>
        <r>
          <rPr>
            <b/>
            <sz val="9"/>
            <color indexed="81"/>
            <rFont val="Tahoma"/>
            <family val="2"/>
          </rPr>
          <t>Digite en este campo sin puntos ni comas, el saldo por pagar de la cuota inicial que figure en el documento precontractual o la promesa de compraventa</t>
        </r>
      </text>
    </comment>
    <comment ref="AB87" authorId="0" shapeId="0">
      <text>
        <r>
          <rPr>
            <b/>
            <sz val="9"/>
            <color indexed="81"/>
            <rFont val="Tahoma"/>
            <family val="2"/>
          </rPr>
          <t>Digite el nombre de la entidad que aprobó el Crédito</t>
        </r>
      </text>
    </comment>
  </commentList>
</comments>
</file>

<file path=xl/comments2.xml><?xml version="1.0" encoding="utf-8"?>
<comments xmlns="http://schemas.openxmlformats.org/spreadsheetml/2006/main">
  <authors>
    <author>PORT-77678</author>
  </authors>
  <commentList>
    <comment ref="F17" authorId="0" shapeId="0">
      <text>
        <r>
          <rPr>
            <b/>
            <sz val="9"/>
            <color indexed="81"/>
            <rFont val="Tahoma"/>
            <family val="2"/>
          </rPr>
          <t>X si su estado civil es soltero o soltera</t>
        </r>
      </text>
    </comment>
    <comment ref="V17" authorId="0" shapeId="0">
      <text>
        <r>
          <rPr>
            <b/>
            <sz val="9"/>
            <color indexed="81"/>
            <rFont val="Tahoma"/>
            <family val="2"/>
          </rPr>
          <t>X si es cabeza de familia</t>
        </r>
      </text>
    </comment>
    <comment ref="Z17" authorId="0" shapeId="0">
      <text>
        <r>
          <rPr>
            <b/>
            <sz val="9"/>
            <color indexed="81"/>
            <rFont val="Tahoma"/>
            <family val="2"/>
          </rPr>
          <t>X si no es cabeza de familia</t>
        </r>
      </text>
    </comment>
    <comment ref="B30" authorId="0" shapeId="0">
      <text>
        <r>
          <rPr>
            <b/>
            <sz val="9"/>
            <color indexed="81"/>
            <rFont val="Tahoma"/>
            <family val="2"/>
          </rPr>
          <t>CC : Cédula de ciudadanía
CE : Cédula de Extranjería</t>
        </r>
      </text>
    </comment>
    <comment ref="Y30" authorId="0" shapeId="0">
      <text>
        <r>
          <rPr>
            <b/>
            <sz val="9"/>
            <color indexed="81"/>
            <rFont val="Tahoma"/>
            <family val="2"/>
          </rPr>
          <t>número de años que conviven juntos</t>
        </r>
      </text>
    </comment>
    <comment ref="B32" authorId="0" shapeId="0">
      <text>
        <r>
          <rPr>
            <b/>
            <sz val="9"/>
            <color indexed="81"/>
            <rFont val="Tahoma"/>
            <family val="2"/>
          </rPr>
          <t>número de meses que conviven juntos</t>
        </r>
      </text>
    </comment>
    <comment ref="E34" authorId="0" shapeId="0">
      <text>
        <r>
          <rPr>
            <b/>
            <sz val="9"/>
            <color indexed="81"/>
            <rFont val="Tahoma"/>
            <family val="2"/>
          </rPr>
          <t>X si la respuesta es afirmativa</t>
        </r>
      </text>
    </comment>
    <comment ref="K34" authorId="0" shapeId="0">
      <text>
        <r>
          <rPr>
            <b/>
            <sz val="9"/>
            <color indexed="81"/>
            <rFont val="Tahoma"/>
            <family val="2"/>
          </rPr>
          <t>X si la respuesta es afirmativa</t>
        </r>
      </text>
    </comment>
    <comment ref="R34" authorId="0" shapeId="0">
      <text>
        <r>
          <rPr>
            <b/>
            <sz val="9"/>
            <color indexed="81"/>
            <rFont val="Tahoma"/>
            <family val="2"/>
          </rPr>
          <t>X si la respuesta es afirmativa</t>
        </r>
      </text>
    </comment>
    <comment ref="W34" authorId="0" shapeId="0">
      <text>
        <r>
          <rPr>
            <b/>
            <sz val="9"/>
            <color indexed="81"/>
            <rFont val="Tahoma"/>
            <family val="2"/>
          </rPr>
          <t>X si la respuesta es afirmativa</t>
        </r>
      </text>
    </comment>
    <comment ref="AA34" authorId="0" shapeId="0">
      <text>
        <r>
          <rPr>
            <b/>
            <sz val="9"/>
            <color indexed="81"/>
            <rFont val="Tahoma"/>
            <family val="2"/>
          </rPr>
          <t>X si la repuesta es afirmativa</t>
        </r>
      </text>
    </comment>
  </commentList>
</comments>
</file>

<file path=xl/sharedStrings.xml><?xml version="1.0" encoding="utf-8"?>
<sst xmlns="http://schemas.openxmlformats.org/spreadsheetml/2006/main" count="337" uniqueCount="312">
  <si>
    <t>SI</t>
  </si>
  <si>
    <t>NO</t>
  </si>
  <si>
    <t>NOMBRE JEFE DEL HOGAR</t>
  </si>
  <si>
    <t>FIRMA JEFE DEL HOGAR</t>
  </si>
  <si>
    <t>DESPRENDIBLE DE RECEPCIÓN DE FORMULARIO DE POSTULACIÓN</t>
  </si>
  <si>
    <t>ESTE FORMULARIO ES GRATUITO Y PUEDE SER FOTOCOPIADO PARA SU DISTRIBUCIÓN.</t>
  </si>
  <si>
    <t>Actualización</t>
  </si>
  <si>
    <t>Cesantías</t>
  </si>
  <si>
    <t>TOTAL AHORRO PREVIO</t>
  </si>
  <si>
    <t>NOMBRE DEL POSTULANTE:</t>
  </si>
  <si>
    <t>FIRMA</t>
  </si>
  <si>
    <t>Valor Presupuesto</t>
  </si>
  <si>
    <t>Ahorro Previo</t>
  </si>
  <si>
    <t>Recursos Complementarios</t>
  </si>
  <si>
    <t>Aportes Ente Territorial</t>
  </si>
  <si>
    <t>TOTAL RECURSOS COMPLEMENTARIOS</t>
  </si>
  <si>
    <t>Entidad Captadora:</t>
  </si>
  <si>
    <t>Número de Cuenta:</t>
  </si>
  <si>
    <t>Fecha Inmovilización:</t>
  </si>
  <si>
    <t>Entidad Depositaria:</t>
  </si>
  <si>
    <t>EL DESPRENDIBLE DE RADICACIÓN NO GARANTIZA QUE EL HOGAR CUMPLE CON LOS REQUISITOS DE POSTULACIÓN</t>
  </si>
  <si>
    <t>AHORRO PREVIO</t>
  </si>
  <si>
    <t>RECURSOS COMPLEMENTARIOS</t>
  </si>
  <si>
    <t>Número de Matrícula Inmobiliaria</t>
  </si>
  <si>
    <t>Otros Recursos (Especificar)</t>
  </si>
  <si>
    <t>Fecha Certificación:</t>
  </si>
  <si>
    <t>MODALIDAD DE VIVIENDA</t>
  </si>
  <si>
    <t>Desde</t>
  </si>
  <si>
    <t>Hasta</t>
  </si>
  <si>
    <t>TOTAL</t>
  </si>
  <si>
    <t>Donación Otras Entidades</t>
  </si>
  <si>
    <t>FIRMA DEL CÓNYUGE O COMPAÑERO (A)</t>
  </si>
  <si>
    <t>VALOR TOTAL</t>
  </si>
  <si>
    <t>Fecha Registro de Escritura</t>
  </si>
  <si>
    <t>Subsidio Solicitado</t>
  </si>
  <si>
    <t>Cuenta de Ahorro Programado</t>
  </si>
  <si>
    <t>Aportes Periódicos de Ahorro</t>
  </si>
  <si>
    <t>Aporte Lote o Terreno</t>
  </si>
  <si>
    <t>Aporte Lote Subsidio por Municipal o Departamental</t>
  </si>
  <si>
    <t>Aporte Lote OPV, ONG, no Reembolsable</t>
  </si>
  <si>
    <t>Ahorro Previo en Cualquier Modalidad</t>
  </si>
  <si>
    <t>Crédito Aprobado</t>
  </si>
  <si>
    <t>Aportes Solidarios</t>
  </si>
  <si>
    <t>Fecha Apertura:</t>
  </si>
  <si>
    <t xml:space="preserve">Autorizamos para que por cualquier medio se verifiquen los datos aquí contenidos y en caso de falsedad, se apliquen las sanciones contempladas en la Ley 3 de 1991: "La persona que presente documentos o información falsos, con el objeto de que le sea adjudicado un subsidio familiar de vivienda, quedará inhabilitada por el término de diez (10) años para volver a solicitarlo". </t>
  </si>
  <si>
    <t>CABEZA DE HOGAR</t>
  </si>
  <si>
    <t>Para Construcción en Sitio Propio y Mejoramiento.</t>
  </si>
  <si>
    <t>Valor Total de la Vivienda (Para Adquisición de Vivienda Nueva)</t>
  </si>
  <si>
    <t>Nombre del Proyecto:</t>
  </si>
  <si>
    <t>C.C.</t>
  </si>
  <si>
    <t>SFV -- TOPE</t>
  </si>
  <si>
    <t>1 mes</t>
  </si>
  <si>
    <t>2 mes</t>
  </si>
  <si>
    <t>3 mes</t>
  </si>
  <si>
    <t>OK</t>
  </si>
  <si>
    <t>ERROR MODALIDAD</t>
  </si>
  <si>
    <t>7 mes</t>
  </si>
  <si>
    <t>8 mes</t>
  </si>
  <si>
    <t>9 mes</t>
  </si>
  <si>
    <t>10 mes</t>
  </si>
  <si>
    <t>11 mes</t>
  </si>
  <si>
    <t>12 mes</t>
  </si>
  <si>
    <t>4 mes</t>
  </si>
  <si>
    <t>5 mes</t>
  </si>
  <si>
    <t>6 mes</t>
  </si>
  <si>
    <t>Número de meses a promediar</t>
  </si>
  <si>
    <t xml:space="preserve">En el Municipio de </t>
  </si>
  <si>
    <t xml:space="preserve">el (la) señor (a) </t>
  </si>
  <si>
    <t>mayor de edad, identificado (a) con la Cédula de</t>
  </si>
  <si>
    <t>Ciudadanía No.</t>
  </si>
  <si>
    <t xml:space="preserve">expedida en </t>
  </si>
  <si>
    <t xml:space="preserve">domiciliado (s) en </t>
  </si>
  <si>
    <t>No siendo otro el objeto de la presente diligencia, se firma por quienes en ella intervienen.</t>
  </si>
  <si>
    <t>El (la) Declarante</t>
  </si>
  <si>
    <t>Huella</t>
  </si>
  <si>
    <t>COMFACAUCA</t>
  </si>
  <si>
    <t>el</t>
  </si>
  <si>
    <t>DEL TRABAJADOR AFILIADO ANTE COMFACAUCA</t>
  </si>
  <si>
    <t>CONFORMACION Y CONDICION SOCIOECONOMICA DEL HOGAR</t>
  </si>
  <si>
    <t>Documento de Identidad:</t>
  </si>
  <si>
    <r>
      <t xml:space="preserve">TD: </t>
    </r>
    <r>
      <rPr>
        <sz val="9"/>
        <rFont val="Arial"/>
        <family val="2"/>
      </rPr>
      <t xml:space="preserve">Corresponde al tipo de documento de identificación así:      </t>
    </r>
  </si>
  <si>
    <t>SMMLV</t>
  </si>
  <si>
    <r>
      <t xml:space="preserve">CC: </t>
    </r>
    <r>
      <rPr>
        <sz val="9"/>
        <rFont val="Arial"/>
        <family val="2"/>
      </rPr>
      <t>Cédula de ciudadanía.</t>
    </r>
  </si>
  <si>
    <t>VIP : Vivienda de Interés Social prioritario</t>
  </si>
  <si>
    <r>
      <t xml:space="preserve">CE: </t>
    </r>
    <r>
      <rPr>
        <sz val="9"/>
        <rFont val="Arial"/>
        <family val="2"/>
      </rPr>
      <t>Cédula de extranjería.</t>
    </r>
  </si>
  <si>
    <t>VIS : Vivienda de Interés Social</t>
  </si>
  <si>
    <r>
      <t xml:space="preserve">PARENTESCO: </t>
    </r>
    <r>
      <rPr>
        <sz val="9"/>
        <rFont val="Arial"/>
        <family val="2"/>
      </rPr>
      <t xml:space="preserve">Relacione el parentesco con el jefe del hogar: </t>
    </r>
  </si>
  <si>
    <t xml:space="preserve">1- Jefe del hogar </t>
  </si>
  <si>
    <t>7- Tío (a), Sobrino(a), Bisabuelo(a), Bisnieto (a)</t>
  </si>
  <si>
    <t>Mejoramiento de vivienda</t>
  </si>
  <si>
    <t>2- Cónyuge Compañera (o)</t>
  </si>
  <si>
    <t xml:space="preserve">Construcción en Sitio Propio </t>
  </si>
  <si>
    <t>3- Hijo (a)</t>
  </si>
  <si>
    <t>8:   Suegro(a),Cuñado(a)</t>
  </si>
  <si>
    <t>4- Hermano (a)</t>
  </si>
  <si>
    <t>5- Padre o Madre</t>
  </si>
  <si>
    <t>9:   Padres Adoptantes, Hijos adoptivos</t>
  </si>
  <si>
    <t>VALOR SUBSIDIO FAMILIAR DE VIVIENDA EN SMMLV</t>
  </si>
  <si>
    <t>VALOR SUBSIDIO FAMILIAR DE VIVIENDA EN PESOS</t>
  </si>
  <si>
    <t>6- Abuelo(a). Nieto(a).</t>
  </si>
  <si>
    <t>10. Nuera,  Yerno</t>
  </si>
  <si>
    <t>INGRESO  (SMMLV)</t>
  </si>
  <si>
    <t>INGRESO MENSUAL DEL HOGAR</t>
  </si>
  <si>
    <t>DESDE</t>
  </si>
  <si>
    <t>HASTA</t>
  </si>
  <si>
    <t>&gt;0.00</t>
  </si>
  <si>
    <t xml:space="preserve">Tiene la respectiva condición y adicione el tipo de postulante, así: </t>
  </si>
  <si>
    <t>1: Víctima de atentado terrorista</t>
  </si>
  <si>
    <r>
      <t xml:space="preserve">A: </t>
    </r>
    <r>
      <rPr>
        <sz val="9"/>
        <rFont val="Arial"/>
        <family val="2"/>
      </rPr>
      <t>Afro colombiano</t>
    </r>
  </si>
  <si>
    <t>2: Damnificado Desastre Natural</t>
  </si>
  <si>
    <r>
      <t xml:space="preserve">I: </t>
    </r>
    <r>
      <rPr>
        <sz val="9"/>
        <rFont val="Arial"/>
        <family val="2"/>
      </rPr>
      <t>Indígena</t>
    </r>
  </si>
  <si>
    <t>3: Desplazado Inscrito en Red</t>
  </si>
  <si>
    <t>4: Hogar objeto de Programa de reubicación zona</t>
  </si>
  <si>
    <r>
      <t xml:space="preserve">M65: </t>
    </r>
    <r>
      <rPr>
        <sz val="9"/>
        <rFont val="Arial"/>
        <family val="2"/>
      </rPr>
      <t>Mayor a 65 años.</t>
    </r>
  </si>
  <si>
    <t>de alto riesgo no mitigable</t>
  </si>
  <si>
    <r>
      <t>MC</t>
    </r>
    <r>
      <rPr>
        <sz val="9"/>
        <rFont val="Arial"/>
        <family val="2"/>
      </rPr>
      <t>:   Madre comunitaria ICBF</t>
    </r>
  </si>
  <si>
    <t>En los casos de construcción en sitio propio o mejoramiento de vivienda, el subsidio familiar de</t>
  </si>
  <si>
    <t>S:</t>
  </si>
  <si>
    <t>Soltero(a)</t>
  </si>
  <si>
    <r>
      <t>C</t>
    </r>
    <r>
      <rPr>
        <sz val="9"/>
        <rFont val="Arial"/>
        <family val="2"/>
      </rPr>
      <t>:</t>
    </r>
  </si>
  <si>
    <t>Casado (a) o unión marital de hecho</t>
  </si>
  <si>
    <t>H:</t>
  </si>
  <si>
    <t>Hogar</t>
  </si>
  <si>
    <t>ES:</t>
  </si>
  <si>
    <t>Estudiante.</t>
  </si>
  <si>
    <t>EM:</t>
  </si>
  <si>
    <t>Empleado</t>
  </si>
  <si>
    <t>I:</t>
  </si>
  <si>
    <t>Independiente</t>
  </si>
  <si>
    <t>P:</t>
  </si>
  <si>
    <t>Pensionado</t>
  </si>
  <si>
    <t>D:</t>
  </si>
  <si>
    <t>Desempleado</t>
  </si>
  <si>
    <t xml:space="preserve">  </t>
  </si>
  <si>
    <r>
      <t>F</t>
    </r>
    <r>
      <rPr>
        <sz val="9"/>
        <rFont val="Arial"/>
        <family val="2"/>
      </rPr>
      <t>: Femenino</t>
    </r>
  </si>
  <si>
    <r>
      <t>M</t>
    </r>
    <r>
      <rPr>
        <sz val="9"/>
        <rFont val="Arial"/>
        <family val="2"/>
      </rPr>
      <t>: Masculino</t>
    </r>
  </si>
  <si>
    <t>Cuota Inicial</t>
  </si>
  <si>
    <t>&gt;2,00</t>
  </si>
  <si>
    <t>FNA</t>
  </si>
  <si>
    <t>VALOR DEL SUBSIDIO FAMILIAR DE VIVIENDA PARA LA MODALIDAD DE ADQUISION DE VIVIENDA NUEVA URBANA.</t>
  </si>
  <si>
    <t>Escriba el Número de identificación en todos los casos</t>
  </si>
  <si>
    <t xml:space="preserve">vivienda se podrá destinar a viviendas que no superen los 135 SMMLV </t>
  </si>
  <si>
    <t xml:space="preserve">(SMLMV) 2021 DESDE </t>
  </si>
  <si>
    <t>(SMLMV) 2021 HASTA</t>
  </si>
  <si>
    <t>VALOR DEL SUBSIDIO FAMILIAR DE VIVIENDA PARA MEJORAMIENTO Y CONSTRUCCIÓN EN SITIO PROPIO URBANO.</t>
  </si>
  <si>
    <t>DEFINICIÓN</t>
  </si>
  <si>
    <t>VALOR MÁXIMO</t>
  </si>
  <si>
    <t>CAJAS DE COMPENSACIÓN</t>
  </si>
  <si>
    <t>Crédito Pre-aprobado</t>
  </si>
  <si>
    <t>VIVIENDA NUEVA, CONSTRUCCIÓN EN SITIO PROPIO Y MEJORAMIENTO</t>
  </si>
  <si>
    <t>REPÚBLICA DE COLOMBIA</t>
  </si>
  <si>
    <t>MINISTERIO DE VIVIENDA, CIUDAD Y TERRITORIO</t>
  </si>
  <si>
    <t>SISTEMA NACIONAL DE INFORMACIÓN DEL SUBSIDIO FAMILIAR DE VIVIENDA</t>
  </si>
  <si>
    <t>FORMULARIO No.</t>
  </si>
  <si>
    <t>Nueva</t>
  </si>
  <si>
    <t>INSCRIPCIÓN</t>
  </si>
  <si>
    <t>Adquisición de vivienda nueva</t>
  </si>
  <si>
    <t>Construcción en sitio propio</t>
  </si>
  <si>
    <t>NOMBRES Y APELLIDOS</t>
  </si>
  <si>
    <t>Ocupación</t>
  </si>
  <si>
    <t>Estado civil</t>
  </si>
  <si>
    <t>Tipo de postulantes</t>
  </si>
  <si>
    <t>Condición especial</t>
  </si>
  <si>
    <t>Parentesco</t>
  </si>
  <si>
    <t>TD</t>
  </si>
  <si>
    <t>NÚMERO</t>
  </si>
  <si>
    <t>Documento de identidad</t>
  </si>
  <si>
    <t>Total ingresos</t>
  </si>
  <si>
    <t>Total a promediar</t>
  </si>
  <si>
    <t>Total salario promedio</t>
  </si>
  <si>
    <t>Dirección domicilio actual :</t>
  </si>
  <si>
    <t>Barrio :</t>
  </si>
  <si>
    <t>Departamento :</t>
  </si>
  <si>
    <t>Municipio :</t>
  </si>
  <si>
    <t>Teléfono :</t>
  </si>
  <si>
    <t>Celular :</t>
  </si>
  <si>
    <t>y</t>
  </si>
  <si>
    <t>Departamento de aplicación :</t>
  </si>
  <si>
    <t xml:space="preserve">Municipio de aplicación : </t>
  </si>
  <si>
    <t>Rango de ingresos mensuales en SMMLV</t>
  </si>
  <si>
    <t>Valor subsidio en SMMLV</t>
  </si>
  <si>
    <t>Nombre del funcionario que recibe :</t>
  </si>
  <si>
    <t>No. De folios :</t>
  </si>
  <si>
    <t>Fecha de recibo :</t>
  </si>
  <si>
    <t>1. INFORMACIÓN DE POSTULACIÓN</t>
  </si>
  <si>
    <t>Sede oficina</t>
  </si>
  <si>
    <t>CAJA DE COMPENSACIÓN FAMILIAR DEL CAUCA -COMFACAUCA</t>
  </si>
  <si>
    <t>CÉDULA DEL POSTULANTE:</t>
  </si>
  <si>
    <t>4. INFORMACIÓN DE LA POSTULACIÓN</t>
  </si>
  <si>
    <t>3. DATOS DEL HOGAR POSTULANTE</t>
  </si>
  <si>
    <t>2. CONFORMACIÓN Y CONDICIÓN SOCIO ECONÓMICA DEL HOGAR (CONSULTAR  GUÍA)</t>
  </si>
  <si>
    <t>Banco</t>
  </si>
  <si>
    <t>Entidad que Pre-aprueba o Aprueba el Crédito</t>
  </si>
  <si>
    <t>Fecha del Pre-aprobado o Aprobado del Crédito</t>
  </si>
  <si>
    <t>Valor subsidio al que tiene derecho</t>
  </si>
  <si>
    <t>Valor subsidio familiar de vivienda</t>
  </si>
  <si>
    <t>5. VALOR DE LA SOLUCIÓN</t>
  </si>
  <si>
    <t>6. RECURSOS ECONÓMICOS</t>
  </si>
  <si>
    <t>7. FINANCIACIÓN TOTAL DE LA VIVIENDA</t>
  </si>
  <si>
    <t>8.  INFORMACIÓN DE CUENTAS DE AHORRO PREVIO Y/O CESANTÍAS</t>
  </si>
  <si>
    <t>CESANTÍAS</t>
  </si>
  <si>
    <t>9. JURAMENTO</t>
  </si>
  <si>
    <t>Número de la cédula del jefe del hogar</t>
  </si>
  <si>
    <t>NOMBRE DEL CÓNYUGE O COMPAÑERO (A)</t>
  </si>
  <si>
    <t>Número de la cédula del cónyuge o compañero (a)</t>
  </si>
  <si>
    <t>LA PRESENTACIÓN DEL FORMULARIO NO OTORGA  EL DERECHO A LA ASIGNACIÓN DEL SUBSIDIO</t>
  </si>
  <si>
    <t>Nivel ingresos</t>
  </si>
  <si>
    <t>Correo electrónico :</t>
  </si>
  <si>
    <t>FORMULARIO DE INSCRIPCIÓN PARA POSTULANTES AL SUBSIDIO FAMILIAR DE VIVIENDA URBANO AFILIADOS A CAJAS DE COMPENSACIÓN FAMILIAR</t>
  </si>
  <si>
    <t>DECLARACIÓN JURAMENTADA PARA LA</t>
  </si>
  <si>
    <t>POSTULACIÓN AL SUBSIDIO FAMILIAR DE VIVIENDA</t>
  </si>
  <si>
    <t>Versión formulario</t>
  </si>
  <si>
    <t>No.</t>
  </si>
  <si>
    <t>mayor de edad, identificado (a) con la Cédula de Ciudadanía</t>
  </si>
  <si>
    <t xml:space="preserve">, y su cónyuge o compañero (a) el (la) señor (a) </t>
  </si>
  <si>
    <t>10. AUTORIZACIÓN UTILIZACIÓN DE DATOS PERSONALES</t>
  </si>
  <si>
    <t>Empresa :</t>
  </si>
  <si>
    <t>Dirección :</t>
  </si>
  <si>
    <t>día</t>
  </si>
  <si>
    <t>Mes</t>
  </si>
  <si>
    <t>Año</t>
  </si>
  <si>
    <t>Fecha de nacimiento</t>
  </si>
  <si>
    <t>Fecha primer abono</t>
  </si>
  <si>
    <t>Declaro que el(la) Señor(a):</t>
  </si>
  <si>
    <t>identificado(a) con el tipo de documento</t>
  </si>
  <si>
    <t>número</t>
  </si>
  <si>
    <t xml:space="preserve">es mi compañero(a) permanente y convivimos desde hace </t>
  </si>
  <si>
    <t>meses.</t>
  </si>
  <si>
    <t>años y/o</t>
  </si>
  <si>
    <t>Dependiente:</t>
  </si>
  <si>
    <t>Independiente:</t>
  </si>
  <si>
    <t>Estudiante:</t>
  </si>
  <si>
    <t>No labora</t>
  </si>
  <si>
    <t>Además el(la) señor(a) actualmente se desempeña como:</t>
  </si>
  <si>
    <t>Pensionado(a):</t>
  </si>
  <si>
    <t>manifestamos bajo la gravedad de juramento que toda la información aquí suministrada es VERÍDICA.</t>
  </si>
  <si>
    <t>MUJER U HOMBRE CABEZA DE FAMILIA</t>
  </si>
  <si>
    <t>A través del diligenciamiento del siguiente espacio demuestro y acepto que convivimos y tenemos una comunidad de vida singular con mi compañero(a) permanente.</t>
  </si>
  <si>
    <r>
      <t xml:space="preserve">Registro civil de matrimonio o formato de declaración juramentada ante COMFACAUCA, mediante la cual aceptan que conviven una comunidad de vida singular con el(la) compañero(a) permanente. </t>
    </r>
    <r>
      <rPr>
        <b/>
        <shadow/>
        <sz val="10"/>
        <rFont val="Arial"/>
        <family val="2"/>
      </rPr>
      <t>Si es el caso</t>
    </r>
  </si>
  <si>
    <r>
      <rPr>
        <sz val="10"/>
        <rFont val="Arial"/>
        <family val="2"/>
      </rPr>
      <t xml:space="preserve">Certificado expedido por el Cabildo indígena cuando se cumpla esta condición, o Certificación del Ministerio del Interior que acredite la condición de afrocolombiano, raizal o palenquero. </t>
    </r>
    <r>
      <rPr>
        <b/>
        <u/>
        <sz val="10"/>
        <rFont val="Arial"/>
        <family val="2"/>
      </rPr>
      <t>si cumple esta condición</t>
    </r>
    <r>
      <rPr>
        <sz val="10"/>
        <rFont val="Arial"/>
        <family val="2"/>
      </rPr>
      <t>.</t>
    </r>
  </si>
  <si>
    <r>
      <rPr>
        <sz val="10"/>
        <rFont val="Arial"/>
        <family val="2"/>
      </rPr>
      <t>Resolución de asignación del lote individual que se aporta como subsidio municipal o departamental, en el cual se relaciona el aporte con carácter no reembolsable, en donde conste el valor del lote según avaluó comercial expedido por quien otorga este subsidio. En los casos de aportes de lotes por ONG’s, OPV’s u otras entidades, se tomará el valor del lote según el avalúo catastral,</t>
    </r>
    <r>
      <rPr>
        <u/>
        <sz val="10"/>
        <rFont val="Arial"/>
        <family val="2"/>
      </rPr>
      <t xml:space="preserve"> </t>
    </r>
    <r>
      <rPr>
        <b/>
        <u/>
        <sz val="10"/>
        <rFont val="Arial"/>
        <family val="2"/>
      </rPr>
      <t>si es el caso.</t>
    </r>
  </si>
  <si>
    <r>
      <rPr>
        <sz val="10"/>
        <rFont val="Arial"/>
        <family val="2"/>
      </rPr>
      <t xml:space="preserve">Resolución de asignación de subsidios departamentales, municipales u ONG,  donde conste el Valor del Subsidio, diferente al terreno otorgado, </t>
    </r>
    <r>
      <rPr>
        <b/>
        <u/>
        <sz val="10"/>
        <rFont val="Arial"/>
        <family val="2"/>
      </rPr>
      <t>si es el caso.</t>
    </r>
  </si>
  <si>
    <r>
      <rPr>
        <sz val="10"/>
        <rFont val="Arial"/>
        <family val="2"/>
      </rPr>
      <t xml:space="preserve">Certificación de los aportes económicos solidarios en mano de obra ya ejecutada por el oferente, expedida por la entidad competente. </t>
    </r>
    <r>
      <rPr>
        <b/>
        <sz val="10"/>
        <rFont val="Arial"/>
        <family val="2"/>
      </rPr>
      <t>si es el caso.</t>
    </r>
  </si>
  <si>
    <r>
      <rPr>
        <shadow/>
        <sz val="14"/>
        <rFont val="Times New Roman"/>
        <family val="1"/>
      </rPr>
      <t xml:space="preserve">          </t>
    </r>
    <r>
      <rPr>
        <b/>
        <sz val="14"/>
        <rFont val="Arial"/>
        <family val="2"/>
      </rPr>
      <t>NO SE RECIBIRÁN FORMULARIOS SIN LOS DOCUMENTOS SOLICITADOS.</t>
    </r>
  </si>
  <si>
    <t>La anterior información contiene la manifestación expresa del trabajador afiliado y su grupo familiar, y por tal razón se presume que corresponde a sus condiciones y realidad actual, no obstante, la Caja de Compensación Familiar del Cauca -COMFACAUCA, podrá realizar las verificaciones internas y externas, en cualquier momento de la postulación, calificación, asignación y legalización del subsidio familiar de vivienda, con el fin de corroborar la veracidad de la información a través de mecanismos que considere pertinentes.</t>
  </si>
  <si>
    <t>UNIÓN MARITAL DE HECHO (UNIÓN LIBRE)</t>
  </si>
  <si>
    <t>Autorizamos para que por cualquier medio verifiquen los datos aquí contenidos, y en  caso  de falsedad, se apliquen las</t>
  </si>
  <si>
    <t>sanciones contempladas en la Ley.</t>
  </si>
  <si>
    <t>AUTORIZACIÓN PARA LA UTILIZACIÓN DE DATOS PERSONALES Autorizo expresamente de manera libre, previa, voluntaria y debidamente informada a la Caja de Compensación Familiar del Cauca - Comfacauca, identificada con el NIT 891500182-0; y de acuerdo a lo señalado en la Política de Tratamiento de Datos personales de COMFACAUCA (Enlace de la política https://www.comfacauca.com/sobre-comfacauca/politica-de-proteccion-de-datos-personales/); a recolectar, almacenar, usar, circular, suprimir, procesar, compilar, intercambiar, actualizar y disponer de los datos que sean suministrados por mí y de mi grupo familiar, consignados en el presente formulario o vía web, así como, para transferir dichos datos de manera total o parcial a las personas jurídicas, sus aliados comerciales estratégicos con fines administrativos, comerciales y de mercadeo para la obtención del subsidio familiar de vivienda y su aplicación en los proyectos promovidos por ustedes, los cuales serán sometidos a los fines establecidos anteriormente conforme a la ley 1581 de 2012 y el Decreto 1377 de 2013. De igual manera, autorizo el envío de comunicaciones utilizando mis datos de contacto, tales como: Número de teléfono móvil, Correo Electrónico, Redes sociales, Dirección de correspondencia, Teléfonos fijos, o cualquier otro medio de contacto que permita la tecnología.</t>
  </si>
  <si>
    <r>
      <rPr>
        <b/>
        <sz val="9"/>
        <rFont val="Arial"/>
        <family val="2"/>
      </rPr>
      <t>NB</t>
    </r>
    <r>
      <rPr>
        <sz val="9"/>
        <rFont val="Arial"/>
        <family val="2"/>
      </rPr>
      <t>: No Binario</t>
    </r>
  </si>
  <si>
    <t>SP:</t>
  </si>
  <si>
    <t>Separado o Divorciado.</t>
  </si>
  <si>
    <t>Proyecto :</t>
  </si>
  <si>
    <r>
      <t xml:space="preserve">Certificación de la entidad financiera que recibió la vivienda en dación de pago de la deuda hipotecaria. </t>
    </r>
    <r>
      <rPr>
        <b/>
        <shadow/>
        <u/>
        <sz val="10"/>
        <rFont val="Arial"/>
        <family val="2"/>
      </rPr>
      <t>Si es el caso.</t>
    </r>
  </si>
  <si>
    <r>
      <t xml:space="preserve">Certificación de la entidad donde tiene la cuenta de ahorro programado para vivienda, con fecha de apertura e inmovilización, saldo a la fecha, número de cédula, nombre del titular de la cuenta, número de la cuenta, con fecha de expedición no mayor a 30 días en el momento de la primera postulación. </t>
    </r>
    <r>
      <rPr>
        <b/>
        <sz val="10"/>
        <rFont val="Arial"/>
        <family val="2"/>
      </rPr>
      <t>Si es el caso.</t>
    </r>
    <r>
      <rPr>
        <sz val="10"/>
        <rFont val="Arial"/>
        <family val="2"/>
      </rPr>
      <t xml:space="preserve"> </t>
    </r>
  </si>
  <si>
    <r>
      <t xml:space="preserve">Certificación(es) del(os) Fondo(s) Común(es) Especial(es) y/o Fondo(s) Mutuo(s) de Inversión donde se encuentren los aportes periódicos, con fecha de apertura, saldo a la fecha, número de cédula, nombre del titular de la cuenta, número de la cuenta, con fecha de expedición no mayor a 30 días en la 1 postulación. </t>
    </r>
    <r>
      <rPr>
        <b/>
        <sz val="10"/>
        <rFont val="Arial"/>
        <family val="2"/>
      </rPr>
      <t>Si es el caso.</t>
    </r>
  </si>
  <si>
    <t>Categoría de discapacidad</t>
  </si>
  <si>
    <r>
      <rPr>
        <b/>
        <sz val="9"/>
        <color rgb="FFFF0000"/>
        <rFont val="Arial"/>
        <family val="2"/>
      </rPr>
      <t>Categoria de Discapacidad</t>
    </r>
    <r>
      <rPr>
        <sz val="9"/>
        <color rgb="FFFF0000"/>
        <rFont val="Arial"/>
        <family val="2"/>
      </rPr>
      <t>: 1: Física; 2: Auditiva; 3: Visual; 4: Sordoceguera; 5: Intelectual; 6: Psicosocial; 7: Múltiple.  (Resolución No.1239 de 2022 Ministerio de Salud)</t>
    </r>
  </si>
  <si>
    <r>
      <t xml:space="preserve">D:     </t>
    </r>
    <r>
      <rPr>
        <sz val="9"/>
        <color rgb="FFFF0000"/>
        <rFont val="Arial"/>
        <family val="2"/>
      </rPr>
      <t>Discapacitado</t>
    </r>
  </si>
  <si>
    <t>DOCUMENTOS QUE SE DEBEN ANEXAR AL FORMULARIO DE POSTULACIÓN</t>
  </si>
  <si>
    <t>El formulario debe presentarse debidamente diligenciado y  firmado por los miembros del hogar mayores de edad que conforman el grupo familiar.</t>
  </si>
  <si>
    <r>
      <t xml:space="preserve">RC: </t>
    </r>
    <r>
      <rPr>
        <sz val="9"/>
        <rFont val="Arial"/>
        <family val="2"/>
      </rPr>
      <t>Registro civil.</t>
    </r>
  </si>
  <si>
    <r>
      <rPr>
        <b/>
        <sz val="9"/>
        <rFont val="Arial"/>
        <family val="2"/>
      </rPr>
      <t>TI</t>
    </r>
    <r>
      <rPr>
        <sz val="9"/>
        <rFont val="Arial"/>
        <family val="2"/>
      </rPr>
      <t xml:space="preserve"> : Tarjeta de Identidad</t>
    </r>
  </si>
  <si>
    <t>5: Reubicado Archipriélago San andrés</t>
  </si>
  <si>
    <t xml:space="preserve">CONDICIÓN ESPECIAL                      </t>
  </si>
  <si>
    <t>TIPO DE POSTULANTE</t>
  </si>
  <si>
    <t>J: Muje u Hombre cabeza de familia</t>
  </si>
  <si>
    <r>
      <t>Certificado de discapacidad, acorde a la Resolución No.1239 del 21 de julio de 2022, descargado del Registro de Localización y Caracterización de Personas con Discapacidad -RLCPD-. https://web.sispro.gov.co  (</t>
    </r>
    <r>
      <rPr>
        <b/>
        <u/>
        <sz val="10"/>
        <rFont val="Arial"/>
        <family val="2"/>
      </rPr>
      <t>Si hay una persona discapacitada en el grupo familiar</t>
    </r>
    <r>
      <rPr>
        <sz val="10"/>
        <rFont val="Arial"/>
        <family val="2"/>
      </rPr>
      <t>.)</t>
    </r>
  </si>
  <si>
    <r>
      <t>Certificado expedido por Instituto Colombiano de Bienestar Familiar I.C.B.F., en el cual se estipule que es madre comunitaria, Famis o madre sustituta con fecha de expedición no mayor a 30 días en el momento de la primera postulación,</t>
    </r>
    <r>
      <rPr>
        <b/>
        <sz val="10"/>
        <rFont val="Arial"/>
        <family val="2"/>
      </rPr>
      <t xml:space="preserve"> </t>
    </r>
    <r>
      <rPr>
        <b/>
        <u/>
        <sz val="10"/>
        <rFont val="Arial"/>
        <family val="2"/>
      </rPr>
      <t>si cumple esta condición.</t>
    </r>
    <r>
      <rPr>
        <sz val="10"/>
        <rFont val="Arial"/>
        <family val="2"/>
      </rPr>
      <t xml:space="preserve"> </t>
    </r>
  </si>
  <si>
    <r>
      <t xml:space="preserve">Carta de pre aprobación o aprobación de crédito complementario, en la cual se refleja el resultado favorable del análisis de riesgo crediticio del solicitante o solicitantes, como mínimo, en aquellos aspectos atinentes a su capacidad de endeudamiento actual, nivel de endeudamiento actual, comportamiento crediticio, hábitos de pago y confirmación de referencias.  Dicho documento adicionalmente deberá contener la información de los solicitantes y las características y condiciones de la operación considerada. Este requisito debe anexarse si el crédito forma parte de los recursos complementarios para garantizar el cierre financiero el cual debe estar vigente en el momento del cierre de la postulación </t>
    </r>
    <r>
      <rPr>
        <b/>
        <u/>
        <sz val="10"/>
        <rFont val="Arial"/>
        <family val="2"/>
      </rPr>
      <t>(Si se</t>
    </r>
    <r>
      <rPr>
        <b/>
        <sz val="10"/>
        <rFont val="Arial"/>
        <family val="2"/>
      </rPr>
      <t xml:space="preserve"> requiere de un crédito).</t>
    </r>
  </si>
  <si>
    <t xml:space="preserve">Copia de la Licencia de Construcción en los casos de postulación para construcción en sitio propio y mejoramiento de vivienda cuando se afecte la parte estructural. </t>
  </si>
  <si>
    <r>
      <t xml:space="preserve">Acta de Compromiso de </t>
    </r>
    <r>
      <rPr>
        <b/>
        <sz val="10"/>
        <rFont val="Arial"/>
        <family val="2"/>
      </rPr>
      <t>TRANSFERENCIA DEL DERECHO PLENO DE DOMINIO</t>
    </r>
    <r>
      <rPr>
        <sz val="10"/>
        <rFont val="Arial"/>
        <family val="2"/>
      </rPr>
      <t xml:space="preserve"> al Municipio, para los postulantes que deban ser reubicados porque la vivienda se encuentra en zona de alto riesgo NO mitigable, o afectados por desastres naturales, o atentados terroristas u ocupantes de predios de manera ilegal.</t>
    </r>
  </si>
  <si>
    <t xml:space="preserve">Copia de los Planos arquitectónicos y estructurales cuando se postulen para construcción en sitio propio; y para el mejoramiento de la vivienda cuando se afecte la parte estructural. </t>
  </si>
  <si>
    <t xml:space="preserve">GUIA PARA DILIGENCIAR EL FORMULARIO DE POSTULACIÓN LOS AFILIADOS A COMFACAUCA (2024)                       </t>
  </si>
  <si>
    <t>SOLUCION DE VIVIENDA URBANA (2024)</t>
  </si>
  <si>
    <t>Salario Mínimo Legal vigente 2024</t>
  </si>
  <si>
    <t>SOLTERO (A)</t>
  </si>
  <si>
    <r>
      <t xml:space="preserve">Documento en la que conste la cesación de efectos civiles del matrimonio (Divorcio) o liquidación de la sociedad conyugal o unión marital de hecho. </t>
    </r>
    <r>
      <rPr>
        <b/>
        <shadow/>
        <sz val="10"/>
        <rFont val="Arial"/>
        <family val="2"/>
      </rPr>
      <t>Si es el caso</t>
    </r>
    <r>
      <rPr>
        <shadow/>
        <sz val="10"/>
        <rFont val="Arial"/>
        <family val="2"/>
      </rPr>
      <t xml:space="preserve"> </t>
    </r>
  </si>
  <si>
    <t>Constancia laboral con fecha de expedición no mayor a 30 días a la fecha de cierre de la postulación.</t>
  </si>
  <si>
    <t xml:space="preserve">Certificación de ingresos firmada por un Contador Público, cuanto existan ingresos de una actividad laboral no formal, y anexar fotocopia de la cédula de ciudadanía y de la tarjeta profesional, con fecha de expedición no mayor a 30 días en el momento de la primera postulación.  </t>
  </si>
  <si>
    <r>
      <t xml:space="preserve">Si el ahorro está representado en cesantías, Certificación(es) del (os) Fondo(s) de Cesantías donde están depositadas, con el valor destinado para vivienda y fecha de inmovilización, nombre y número de cédula del titular, con fecha de expedición no mayor a 30 días en el momento de la primera postulación. </t>
    </r>
    <r>
      <rPr>
        <b/>
        <sz val="10"/>
        <rFont val="Arial"/>
        <family val="2"/>
      </rPr>
      <t>Si es el caso.</t>
    </r>
  </si>
  <si>
    <r>
      <t xml:space="preserve">Certificado de Tradición y Libertad </t>
    </r>
    <r>
      <rPr>
        <u/>
        <sz val="10"/>
        <rFont val="Arial"/>
        <family val="2"/>
      </rPr>
      <t>original</t>
    </r>
    <r>
      <rPr>
        <sz val="10"/>
        <rFont val="Arial"/>
        <family val="2"/>
      </rPr>
      <t xml:space="preserve"> del lote o terreno, con fecha de expedición no mayor a 30 días en el momento de la postulación, para las postulaciones de construcción en sitio propio y mejoramiento, cuando el lote o el bien sea de propiedad del hogar. </t>
    </r>
    <r>
      <rPr>
        <b/>
        <sz val="10"/>
        <rFont val="Arial"/>
        <family val="2"/>
      </rPr>
      <t>Si es el caso.</t>
    </r>
  </si>
  <si>
    <t xml:space="preserve">Avalúo Catastral expedido por la entidad competente para los casos de construcción en sitio propio y mejoramiento, con fecha de expedición del año de postulación. Para los casos de mejoramiento, cuando el hogar es ocupante o poseedor se debe presentar avaluó comercial de obras y mejoras. </t>
  </si>
  <si>
    <r>
      <t xml:space="preserve">Certificación de los aportes económicos solidarios en dinero por otorgados por el oferente, firmado por el representante legal,  en la cual conste los aportes realizados por el postulante. </t>
    </r>
    <r>
      <rPr>
        <b/>
        <sz val="10"/>
        <rFont val="Arial"/>
        <family val="2"/>
      </rPr>
      <t>si es el caso.</t>
    </r>
  </si>
  <si>
    <r>
      <t xml:space="preserve">Si la cuota inicial se paga al Constructor, certificado expedido por la Constructora donde se detalle claramente: el nombre y número de cédula de la persona que paga la cuota inicial, el valor de la vivienda para el año </t>
    </r>
    <r>
      <rPr>
        <b/>
        <sz val="10"/>
        <rFont val="Arial"/>
        <family val="2"/>
      </rPr>
      <t xml:space="preserve">2024 </t>
    </r>
    <r>
      <rPr>
        <sz val="10"/>
        <rFont val="Arial"/>
        <family val="2"/>
      </rPr>
      <t xml:space="preserve">(en pesos o smmlv), el valor total de las consignaciones recibidas, discriminando fechas y valores de los abonos; firmado por el Representante Legal y el Revisor Fiscal o contador público. </t>
    </r>
    <r>
      <rPr>
        <b/>
        <sz val="10"/>
        <rFont val="Arial"/>
        <family val="2"/>
      </rPr>
      <t>(Si es el caso)</t>
    </r>
    <r>
      <rPr>
        <sz val="10"/>
        <rFont val="Arial"/>
        <family val="2"/>
      </rPr>
      <t>.</t>
    </r>
  </si>
  <si>
    <r>
      <t xml:space="preserve">Copia de la promesa de compraventa o documentos precontractuales firmados como: contrato de reserva, memorando de entendimiento, intención de compra, opción de compra, formato de vinculación, contrato de vinculación a fideicomiso, contrato de encargo fiduciario de adhesión e inversión para la separación de unidades inmobiliarias, acuerdo de adhesión al encargo fiduciario de preventas. en el cual este estipulado claramente si el valor de la vivienda es en salarios mínimos mensuales legales vigentes (smmlv) o en pesos a la fecha de escrituración; y la fecha probable de entrega de la vivienda. </t>
    </r>
    <r>
      <rPr>
        <b/>
        <sz val="10"/>
        <rFont val="Arial"/>
        <family val="2"/>
      </rPr>
      <t>(Este documento es obligatorio para postularse).</t>
    </r>
  </si>
  <si>
    <t>Genero</t>
  </si>
  <si>
    <r>
      <t xml:space="preserve">CONDICIÓN ESPECIAL: </t>
    </r>
    <r>
      <rPr>
        <sz val="9"/>
        <rFont val="Arial"/>
        <family val="2"/>
      </rPr>
      <t xml:space="preserve">Escriba si alguno de los integrantes del hogar </t>
    </r>
  </si>
  <si>
    <r>
      <t xml:space="preserve">ESTADO CIVIL: </t>
    </r>
    <r>
      <rPr>
        <sz val="9"/>
        <rFont val="Arial"/>
        <family val="2"/>
      </rPr>
      <t>Escriba el estado civil</t>
    </r>
    <r>
      <rPr>
        <b/>
        <sz val="9"/>
        <rFont val="Arial"/>
        <family val="2"/>
      </rPr>
      <t xml:space="preserve"> </t>
    </r>
    <r>
      <rPr>
        <sz val="9"/>
        <rFont val="Arial"/>
        <family val="2"/>
      </rPr>
      <t>de cada integrante del hogar.</t>
    </r>
  </si>
  <si>
    <r>
      <t>GENERO:</t>
    </r>
    <r>
      <rPr>
        <sz val="9"/>
        <rFont val="Arial"/>
        <family val="2"/>
      </rPr>
      <t xml:space="preserve"> Escriba en esta casilla el genero de cada integrante del hogar</t>
    </r>
  </si>
  <si>
    <t>Registro civil de nacimiento con parentesco de los integrantes del hogar menores de siete (7) años de edad que conforman el hogar.</t>
  </si>
  <si>
    <r>
      <t xml:space="preserve">Tarjeta de identidad </t>
    </r>
    <r>
      <rPr>
        <sz val="10"/>
        <rFont val="Arial"/>
        <family val="2"/>
      </rPr>
      <t>de los integrantes del hogar mayores de siete (7) y menores de dieciocho (18) años de edad que conforman el hogar.</t>
    </r>
  </si>
  <si>
    <r>
      <t xml:space="preserve">Si la cuota inicial se paga al encargo Fiduciario, certificación de la Fiduciaria donde se detalle el nombre y número de cédula de la persona que realiza los pagos, las fechas de los pagos, valores cancelados y el total pagado como cuota inicial. </t>
    </r>
    <r>
      <rPr>
        <b/>
        <sz val="10"/>
        <rFont val="Arial"/>
        <family val="2"/>
      </rPr>
      <t>(Si es el caso)</t>
    </r>
  </si>
  <si>
    <t>Valor Lote (Avalúo Catastral)</t>
  </si>
  <si>
    <t>Reemplaza Jefe hogar</t>
  </si>
  <si>
    <t>INTEGRANTES DEL HOGAR</t>
  </si>
  <si>
    <t>INGRESOS MENSUALES DEL HOGAR</t>
  </si>
  <si>
    <t>Aprobado mediante Resolución No.2240 del 20 de diciembre de 2018 del Fondo Nacional de Vivienda</t>
  </si>
  <si>
    <t>Valor subsidio de vivienda solicitado</t>
  </si>
  <si>
    <t>Toda la información aquí suministrada es verídica y se entenderá presentada bajo la gravedad de juramento con la suscripción de este formulario de postulación; que cumplimos en forma conjunta con las condiciones para ser beneficiarios del subsidio familiar de vivienda y no estamos incursos en las imposibilidades para solicitarlo; que nuestros ingresos familiares no son superiores al equivalente de (4)  cuatro salarios mínimos legales mensuales (SMLMV); que aceptamos ser excluidos de manera automática del sistema de postulación al subsidio en caso de que la información aportada no corresponda a la verdad.</t>
  </si>
  <si>
    <t>Lote Urbanizado (Construcción sitio propio)</t>
  </si>
  <si>
    <t>2.1 Salarios reportados por la empresa como Ingreso Base de Cotización "IBC" en la planilla pila mensualmente</t>
  </si>
  <si>
    <t xml:space="preserve"> </t>
  </si>
  <si>
    <t>Nombre constructora:</t>
  </si>
  <si>
    <r>
      <rPr>
        <b/>
        <sz val="9"/>
        <rFont val="Arial"/>
        <family val="2"/>
      </rPr>
      <t>OCUPACION</t>
    </r>
    <r>
      <rPr>
        <sz val="9"/>
        <rFont val="Arial"/>
        <family val="2"/>
      </rPr>
      <t>: Escriba la actividad de cada uno de los integrantes del hogar:</t>
    </r>
  </si>
  <si>
    <t xml:space="preserve">Cali, Padilla, Puerto Tejada, Villa Rica, Florida,  </t>
  </si>
  <si>
    <t>Pradera,, Yumbo, Jamundi,Candelaria, Vijes</t>
  </si>
  <si>
    <t>VIS : Vivienda de Interés Social aglomeraciones urbanas</t>
  </si>
  <si>
    <r>
      <t xml:space="preserve">PPT: </t>
    </r>
    <r>
      <rPr>
        <sz val="9"/>
        <rFont val="Arial"/>
        <family val="2"/>
      </rPr>
      <t>Permiso por Protección Temporal</t>
    </r>
  </si>
  <si>
    <r>
      <rPr>
        <b/>
        <sz val="9"/>
        <rFont val="Arial"/>
        <family val="2"/>
      </rPr>
      <t>PEP</t>
    </r>
    <r>
      <rPr>
        <sz val="9"/>
        <rFont val="Arial"/>
        <family val="2"/>
      </rPr>
      <t xml:space="preserve">: Permiso Especial de Permanencia     </t>
    </r>
  </si>
  <si>
    <t>Fotocopia legible de las cédulas de ciudadanía, o cédula extranjeria, o  Permiso Especial de Permanencia, o Permiso Protección Temporal, de los mayores de edad.</t>
  </si>
  <si>
    <r>
      <t xml:space="preserve">Fotocopia de las consignaciones realizados a nombre del Constructor, y debe contener el número de cédula de la persona que consigna </t>
    </r>
    <r>
      <rPr>
        <b/>
        <sz val="10"/>
        <rFont val="Arial"/>
        <family val="2"/>
      </rPr>
      <t>(Si es el caso)</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</si>
</sst>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 #,##0.00_);_(&quot;$&quot;\ * \(#,##0.00\);_(&quot;$&quot;\ * &quot;-&quot;??_);_(@_)"/>
    <numFmt numFmtId="165" formatCode="_ * #,##0.00_ ;_ * \-#,##0.00_ ;_ * &quot;-&quot;??_ ;_ @_ "/>
    <numFmt numFmtId="166" formatCode="[$-240A]d&quot; de &quot;mmmm&quot; de &quot;yyyy;@"/>
    <numFmt numFmtId="167" formatCode="#,##0.0"/>
    <numFmt numFmtId="168" formatCode="_ * #,##0_ ;_ * \-#,##0_ ;_ * &quot;-&quot;??_ ;_ @_ "/>
    <numFmt numFmtId="169" formatCode="_(&quot;$&quot;\ * #,##0_);_(&quot;$&quot;\ * \(#,##0\);_(&quot;$&quot;\ * &quot;-&quot;??_);_(@_)"/>
    <numFmt numFmtId="170" formatCode="#,##0_ ;[Red]\-#,##0\ "/>
  </numFmts>
  <fonts count="56" x14ac:knownFonts="1">
    <font>
      <sz val="10"/>
      <name val="Arial"/>
    </font>
    <font>
      <sz val="10"/>
      <name val="Arial"/>
      <family val="2"/>
    </font>
    <font>
      <sz val="8"/>
      <name val="Arial"/>
      <family val="2"/>
    </font>
    <font>
      <sz val="7"/>
      <name val="Arial"/>
      <family val="2"/>
    </font>
    <font>
      <b/>
      <sz val="10"/>
      <name val="Arial"/>
      <family val="2"/>
    </font>
    <font>
      <b/>
      <sz val="14"/>
      <name val="Arial"/>
      <family val="2"/>
    </font>
    <font>
      <sz val="12"/>
      <name val="Arial"/>
      <family val="2"/>
    </font>
    <font>
      <b/>
      <sz val="12"/>
      <name val="Arial"/>
      <family val="2"/>
    </font>
    <font>
      <sz val="14"/>
      <name val="Arial"/>
      <family val="2"/>
    </font>
    <font>
      <sz val="16"/>
      <name val="Arial"/>
      <family val="2"/>
    </font>
    <font>
      <sz val="8"/>
      <name val="Arial"/>
      <family val="2"/>
    </font>
    <font>
      <b/>
      <sz val="11"/>
      <name val="Arial"/>
      <family val="2"/>
    </font>
    <font>
      <b/>
      <sz val="12"/>
      <name val="Arial"/>
      <family val="2"/>
    </font>
    <font>
      <b/>
      <sz val="9"/>
      <name val="Arial"/>
      <family val="2"/>
    </font>
    <font>
      <sz val="9"/>
      <name val="Arial"/>
      <family val="2"/>
    </font>
    <font>
      <sz val="10"/>
      <name val="Arial"/>
      <family val="2"/>
    </font>
    <font>
      <b/>
      <sz val="12"/>
      <color indexed="9"/>
      <name val="Arial Narrow"/>
      <family val="2"/>
    </font>
    <font>
      <sz val="9"/>
      <name val="Arial"/>
      <family val="2"/>
    </font>
    <font>
      <sz val="12"/>
      <name val="Arial"/>
      <family val="2"/>
    </font>
    <font>
      <sz val="11"/>
      <name val="Arial"/>
      <family val="2"/>
    </font>
    <font>
      <b/>
      <sz val="7.5"/>
      <name val="Arial"/>
      <family val="2"/>
    </font>
    <font>
      <sz val="7.5"/>
      <name val="Arial"/>
      <family val="2"/>
    </font>
    <font>
      <b/>
      <u/>
      <sz val="10"/>
      <name val="Arial"/>
      <family val="2"/>
    </font>
    <font>
      <u/>
      <sz val="10"/>
      <name val="Arial"/>
      <family val="2"/>
    </font>
    <font>
      <shadow/>
      <sz val="14"/>
      <name val="Wingdings 2"/>
      <family val="1"/>
      <charset val="2"/>
    </font>
    <font>
      <shadow/>
      <sz val="14"/>
      <name val="Times New Roman"/>
      <family val="1"/>
    </font>
    <font>
      <shadow/>
      <sz val="10"/>
      <name val="Arial"/>
      <family val="2"/>
    </font>
    <font>
      <b/>
      <shadow/>
      <u/>
      <sz val="10"/>
      <name val="Arial"/>
      <family val="2"/>
    </font>
    <font>
      <sz val="10"/>
      <name val="Arial"/>
      <family val="2"/>
    </font>
    <font>
      <b/>
      <sz val="9"/>
      <color indexed="81"/>
      <name val="Tahoma"/>
      <family val="2"/>
    </font>
    <font>
      <u/>
      <sz val="10"/>
      <color theme="10"/>
      <name val="Arial"/>
      <family val="2"/>
    </font>
    <font>
      <sz val="10"/>
      <color theme="0"/>
      <name val="Arial"/>
      <family val="2"/>
    </font>
    <font>
      <sz val="9"/>
      <color indexed="81"/>
      <name val="Tahoma"/>
      <family val="2"/>
    </font>
    <font>
      <sz val="10"/>
      <color rgb="FFFF0000"/>
      <name val="Arial"/>
      <family val="2"/>
    </font>
    <font>
      <b/>
      <sz val="11"/>
      <color rgb="FFFF0000"/>
      <name val="Arial"/>
      <family val="2"/>
    </font>
    <font>
      <b/>
      <sz val="10"/>
      <color rgb="FFFF0000"/>
      <name val="Arial"/>
      <family val="2"/>
    </font>
    <font>
      <sz val="7"/>
      <color theme="0"/>
      <name val="Arial"/>
      <family val="2"/>
    </font>
    <font>
      <sz val="8"/>
      <color theme="0"/>
      <name val="Arial Narrow"/>
      <family val="2"/>
    </font>
    <font>
      <b/>
      <sz val="8"/>
      <color theme="0"/>
      <name val="Arial"/>
      <family val="2"/>
    </font>
    <font>
      <sz val="9"/>
      <color theme="0"/>
      <name val="Arial"/>
      <family val="2"/>
    </font>
    <font>
      <sz val="12"/>
      <color theme="0"/>
      <name val="Arial Narrow"/>
      <family val="2"/>
    </font>
    <font>
      <b/>
      <sz val="12"/>
      <color theme="0"/>
      <name val="Arial Narrow"/>
      <family val="2"/>
    </font>
    <font>
      <sz val="10"/>
      <color theme="0"/>
      <name val="Tahoma"/>
      <family val="2"/>
    </font>
    <font>
      <b/>
      <sz val="10"/>
      <color theme="0"/>
      <name val="Tahoma"/>
      <family val="2"/>
    </font>
    <font>
      <b/>
      <sz val="16"/>
      <color theme="0"/>
      <name val="Tahoma"/>
      <family val="2"/>
    </font>
    <font>
      <sz val="11"/>
      <color theme="0"/>
      <name val="Arial"/>
      <family val="2"/>
    </font>
    <font>
      <sz val="14"/>
      <color theme="0"/>
      <name val="Arial"/>
      <family val="2"/>
    </font>
    <font>
      <sz val="10"/>
      <color theme="1"/>
      <name val="Arial"/>
      <family val="2"/>
    </font>
    <font>
      <sz val="9"/>
      <color theme="1"/>
      <name val="Arial"/>
      <family val="2"/>
    </font>
    <font>
      <b/>
      <sz val="12"/>
      <color theme="1"/>
      <name val="Arial Narrow"/>
      <family val="2"/>
    </font>
    <font>
      <sz val="11"/>
      <color theme="1"/>
      <name val="Arial"/>
      <family val="2"/>
    </font>
    <font>
      <sz val="14"/>
      <color theme="1"/>
      <name val="Arial"/>
      <family val="2"/>
    </font>
    <font>
      <b/>
      <sz val="8"/>
      <name val="Arial"/>
      <family val="2"/>
    </font>
    <font>
      <b/>
      <shadow/>
      <sz val="10"/>
      <name val="Arial"/>
      <family val="2"/>
    </font>
    <font>
      <sz val="9"/>
      <color rgb="FFFF0000"/>
      <name val="Arial"/>
      <family val="2"/>
    </font>
    <font>
      <b/>
      <sz val="9"/>
      <color rgb="FFFF0000"/>
      <name val="Arial"/>
      <family val="2"/>
    </font>
  </fonts>
  <fills count="1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5"/>
        <bgColor indexed="64"/>
      </patternFill>
    </fill>
    <fill>
      <patternFill patternType="solid">
        <fgColor rgb="FFCCFF99"/>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99"/>
        <bgColor indexed="64"/>
      </patternFill>
    </fill>
    <fill>
      <patternFill patternType="solid">
        <fgColor theme="4" tint="0.79998168889431442"/>
        <bgColor indexed="64"/>
      </patternFill>
    </fill>
  </fills>
  <borders count="39">
    <border>
      <left/>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Dashed">
        <color auto="1"/>
      </bottom>
      <diagonal/>
    </border>
    <border>
      <left/>
      <right/>
      <top/>
      <bottom style="dashed">
        <color indexed="64"/>
      </bottom>
      <diagonal/>
    </border>
    <border>
      <left/>
      <right/>
      <top style="thin">
        <color indexed="64"/>
      </top>
      <bottom style="dashed">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165" fontId="1" fillId="0" borderId="0" applyFont="0" applyFill="0" applyBorder="0" applyAlignment="0" applyProtection="0"/>
    <xf numFmtId="164" fontId="28" fillId="0" borderId="0" applyFont="0" applyFill="0" applyBorder="0" applyAlignment="0" applyProtection="0"/>
    <xf numFmtId="0" fontId="30" fillId="0" borderId="0" applyNumberFormat="0" applyFill="0" applyBorder="0" applyAlignment="0" applyProtection="0"/>
  </cellStyleXfs>
  <cellXfs count="497">
    <xf numFmtId="0" fontId="0" fillId="0" borderId="0" xfId="0"/>
    <xf numFmtId="49" fontId="0" fillId="0" borderId="0" xfId="0" applyNumberFormat="1" applyAlignment="1">
      <alignment wrapText="1"/>
    </xf>
    <xf numFmtId="0" fontId="4" fillId="0" borderId="0" xfId="0" applyFont="1"/>
    <xf numFmtId="0" fontId="0" fillId="0" borderId="0" xfId="0" applyAlignment="1">
      <alignment horizontal="center"/>
    </xf>
    <xf numFmtId="0" fontId="0" fillId="0" borderId="0" xfId="0" applyAlignment="1">
      <alignment horizontal="center" vertical="center"/>
    </xf>
    <xf numFmtId="3" fontId="0" fillId="0" borderId="0" xfId="0" applyNumberFormat="1" applyAlignment="1">
      <alignment horizontal="center" vertical="center"/>
    </xf>
    <xf numFmtId="0" fontId="0" fillId="0" borderId="0" xfId="0" applyAlignment="1">
      <alignment wrapText="1"/>
    </xf>
    <xf numFmtId="49" fontId="0" fillId="0" borderId="0" xfId="0" applyNumberFormat="1" applyAlignment="1">
      <alignment horizontal="center" vertical="center"/>
    </xf>
    <xf numFmtId="0" fontId="14" fillId="0" borderId="0" xfId="0" applyFont="1"/>
    <xf numFmtId="0" fontId="4" fillId="0" borderId="21" xfId="0" applyFont="1" applyBorder="1" applyAlignment="1">
      <alignment horizontal="center" vertical="top" wrapText="1"/>
    </xf>
    <xf numFmtId="0" fontId="15" fillId="0" borderId="21" xfId="0" applyFont="1" applyBorder="1" applyAlignment="1">
      <alignment horizontal="center" vertical="top" wrapText="1"/>
    </xf>
    <xf numFmtId="0" fontId="13" fillId="0" borderId="0" xfId="0" applyFont="1"/>
    <xf numFmtId="0" fontId="14" fillId="0" borderId="0" xfId="0" applyFont="1" applyAlignment="1">
      <alignment horizontal="justify"/>
    </xf>
    <xf numFmtId="0" fontId="13" fillId="0" borderId="0" xfId="0" applyFont="1" applyAlignment="1">
      <alignment horizontal="justify"/>
    </xf>
    <xf numFmtId="0" fontId="21" fillId="0" borderId="0" xfId="0" applyFont="1" applyAlignment="1">
      <alignment horizontal="justify"/>
    </xf>
    <xf numFmtId="0" fontId="12" fillId="3" borderId="11" xfId="0" applyFont="1" applyFill="1" applyBorder="1" applyAlignment="1" applyProtection="1">
      <alignment horizontal="center" vertical="center" wrapText="1"/>
      <protection locked="0"/>
    </xf>
    <xf numFmtId="0" fontId="15" fillId="0" borderId="10" xfId="0" applyFont="1" applyBorder="1" applyAlignment="1">
      <alignment horizontal="center" vertical="top" wrapText="1"/>
    </xf>
    <xf numFmtId="0" fontId="0" fillId="5" borderId="11" xfId="0" applyFill="1" applyBorder="1" applyAlignment="1">
      <alignment horizontal="center"/>
    </xf>
    <xf numFmtId="0" fontId="3" fillId="0" borderId="3" xfId="0" applyFont="1" applyBorder="1" applyAlignment="1">
      <alignment horizontal="center" vertical="center" wrapText="1"/>
    </xf>
    <xf numFmtId="0" fontId="1" fillId="0" borderId="0" xfId="0" applyFont="1"/>
    <xf numFmtId="49" fontId="0" fillId="0" borderId="0" xfId="0" applyNumberFormat="1" applyAlignment="1">
      <alignment horizontal="center" vertical="center" wrapText="1"/>
    </xf>
    <xf numFmtId="0" fontId="0" fillId="6" borderId="0" xfId="0" applyFill="1"/>
    <xf numFmtId="49" fontId="1" fillId="6" borderId="25" xfId="0" applyNumberFormat="1" applyFont="1" applyFill="1" applyBorder="1" applyAlignment="1">
      <alignment horizontal="center" vertical="center" wrapText="1"/>
    </xf>
    <xf numFmtId="49" fontId="0" fillId="6" borderId="25" xfId="0" applyNumberFormat="1" applyFill="1" applyBorder="1" applyAlignment="1">
      <alignment horizontal="center" vertical="center" wrapText="1"/>
    </xf>
    <xf numFmtId="49" fontId="0" fillId="6" borderId="5" xfId="0" applyNumberFormat="1" applyFill="1" applyBorder="1" applyAlignment="1">
      <alignment horizontal="center" vertical="center" wrapText="1"/>
    </xf>
    <xf numFmtId="49" fontId="4" fillId="6" borderId="0" xfId="0" applyNumberFormat="1" applyFont="1" applyFill="1" applyAlignment="1">
      <alignment wrapText="1"/>
    </xf>
    <xf numFmtId="49" fontId="4" fillId="6" borderId="25" xfId="0" applyNumberFormat="1" applyFont="1" applyFill="1" applyBorder="1" applyAlignment="1">
      <alignment wrapText="1"/>
    </xf>
    <xf numFmtId="0" fontId="0" fillId="0" borderId="31" xfId="0" applyBorder="1"/>
    <xf numFmtId="0" fontId="19" fillId="0" borderId="5" xfId="0" applyFont="1" applyBorder="1" applyAlignment="1">
      <alignment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49" fontId="1" fillId="0" borderId="25" xfId="0" applyNumberFormat="1" applyFont="1" applyBorder="1" applyAlignment="1">
      <alignment horizontal="center" vertical="center" wrapText="1"/>
    </xf>
    <xf numFmtId="0" fontId="19" fillId="0" borderId="0" xfId="0" applyFont="1"/>
    <xf numFmtId="169" fontId="4" fillId="5" borderId="21" xfId="2" applyNumberFormat="1" applyFont="1" applyFill="1" applyBorder="1" applyAlignment="1">
      <alignment horizontal="center" vertical="top" wrapText="1"/>
    </xf>
    <xf numFmtId="169" fontId="15" fillId="0" borderId="21" xfId="2" applyNumberFormat="1" applyFont="1" applyBorder="1" applyAlignment="1">
      <alignment horizontal="center" vertical="top" wrapText="1"/>
    </xf>
    <xf numFmtId="1" fontId="31" fillId="0" borderId="0" xfId="0" applyNumberFormat="1" applyFont="1"/>
    <xf numFmtId="49" fontId="0" fillId="0" borderId="0" xfId="0" applyNumberFormat="1"/>
    <xf numFmtId="0" fontId="0" fillId="0" borderId="24" xfId="0" applyBorder="1"/>
    <xf numFmtId="0" fontId="0" fillId="0" borderId="25" xfId="0" applyBorder="1"/>
    <xf numFmtId="0" fontId="0" fillId="0" borderId="28" xfId="0" applyBorder="1"/>
    <xf numFmtId="0" fontId="0" fillId="0" borderId="7" xfId="0" applyBorder="1"/>
    <xf numFmtId="0" fontId="0" fillId="0" borderId="26" xfId="0" applyBorder="1"/>
    <xf numFmtId="0" fontId="0" fillId="0" borderId="15" xfId="0" applyBorder="1"/>
    <xf numFmtId="49" fontId="7" fillId="6" borderId="0" xfId="0" applyNumberFormat="1" applyFont="1" applyFill="1" applyAlignment="1">
      <alignment horizontal="center" vertical="center" wrapText="1"/>
    </xf>
    <xf numFmtId="49" fontId="14" fillId="0" borderId="0" xfId="0" applyNumberFormat="1" applyFont="1" applyAlignment="1">
      <alignment horizontal="justify" vertical="justify" wrapText="1"/>
    </xf>
    <xf numFmtId="11" fontId="0" fillId="0" borderId="0" xfId="0" applyNumberFormat="1" applyAlignment="1">
      <alignment horizontal="center" vertical="center" wrapText="1"/>
    </xf>
    <xf numFmtId="49" fontId="1" fillId="0" borderId="0" xfId="0" applyNumberFormat="1" applyFont="1" applyAlignment="1">
      <alignment horizontal="center" vertical="center" wrapText="1"/>
    </xf>
    <xf numFmtId="49" fontId="31" fillId="6" borderId="0" xfId="0" applyNumberFormat="1" applyFont="1" applyFill="1" applyAlignment="1">
      <alignment horizontal="center" vertical="center" wrapText="1"/>
    </xf>
    <xf numFmtId="0" fontId="31" fillId="6" borderId="0" xfId="0" applyFont="1" applyFill="1"/>
    <xf numFmtId="0" fontId="36" fillId="6" borderId="0" xfId="0" applyFont="1" applyFill="1" applyAlignment="1">
      <alignment horizontal="left" vertical="center"/>
    </xf>
    <xf numFmtId="0" fontId="36" fillId="6" borderId="0" xfId="0" applyFont="1" applyFill="1" applyAlignment="1">
      <alignment horizontal="center" vertical="center"/>
    </xf>
    <xf numFmtId="49" fontId="31" fillId="6" borderId="0" xfId="0" applyNumberFormat="1" applyFont="1" applyFill="1" applyAlignment="1">
      <alignment horizontal="center"/>
    </xf>
    <xf numFmtId="0" fontId="31" fillId="6" borderId="0" xfId="0" applyFont="1" applyFill="1" applyAlignment="1">
      <alignment horizontal="center"/>
    </xf>
    <xf numFmtId="0" fontId="37" fillId="6" borderId="0" xfId="0" applyFont="1" applyFill="1" applyAlignment="1">
      <alignment horizontal="left" vertical="center"/>
    </xf>
    <xf numFmtId="4" fontId="37" fillId="6" borderId="0" xfId="0" applyNumberFormat="1" applyFont="1" applyFill="1" applyAlignment="1">
      <alignment horizontal="right" vertical="center"/>
    </xf>
    <xf numFmtId="0" fontId="38" fillId="6" borderId="0" xfId="0" applyFont="1" applyFill="1" applyAlignment="1">
      <alignment horizontal="center"/>
    </xf>
    <xf numFmtId="167" fontId="39" fillId="6" borderId="0" xfId="0" applyNumberFormat="1" applyFont="1" applyFill="1" applyAlignment="1">
      <alignment horizontal="center"/>
    </xf>
    <xf numFmtId="167" fontId="39" fillId="6" borderId="0" xfId="1" applyNumberFormat="1" applyFont="1" applyFill="1" applyBorder="1" applyAlignment="1"/>
    <xf numFmtId="168" fontId="31" fillId="6" borderId="0" xfId="1" applyNumberFormat="1" applyFont="1" applyFill="1" applyBorder="1"/>
    <xf numFmtId="0" fontId="37" fillId="6" borderId="0" xfId="0" applyFont="1" applyFill="1" applyAlignment="1">
      <alignment horizontal="center" vertical="center"/>
    </xf>
    <xf numFmtId="167" fontId="39" fillId="6" borderId="0" xfId="0" applyNumberFormat="1" applyFont="1" applyFill="1"/>
    <xf numFmtId="0" fontId="40" fillId="6" borderId="0" xfId="0" applyFont="1" applyFill="1" applyAlignment="1">
      <alignment horizontal="center" vertical="center"/>
    </xf>
    <xf numFmtId="0" fontId="41" fillId="6" borderId="0" xfId="0" applyFont="1" applyFill="1" applyAlignment="1">
      <alignment horizontal="center" vertical="center"/>
    </xf>
    <xf numFmtId="3" fontId="31" fillId="6" borderId="0" xfId="0" applyNumberFormat="1" applyFont="1" applyFill="1"/>
    <xf numFmtId="0" fontId="37" fillId="6" borderId="0" xfId="0" applyFont="1" applyFill="1" applyAlignment="1">
      <alignment horizontal="center" vertical="top"/>
    </xf>
    <xf numFmtId="0" fontId="37" fillId="6" borderId="0" xfId="0" applyFont="1" applyFill="1" applyAlignment="1">
      <alignment horizontal="left" vertical="top"/>
    </xf>
    <xf numFmtId="0" fontId="40" fillId="6" borderId="0" xfId="0" applyFont="1" applyFill="1" applyAlignment="1">
      <alignment horizontal="left" vertical="center"/>
    </xf>
    <xf numFmtId="167" fontId="42" fillId="6" borderId="0" xfId="0" applyNumberFormat="1" applyFont="1" applyFill="1"/>
    <xf numFmtId="4" fontId="42" fillId="6" borderId="0" xfId="0" applyNumberFormat="1" applyFont="1" applyFill="1" applyAlignment="1">
      <alignment horizontal="right"/>
    </xf>
    <xf numFmtId="4" fontId="42" fillId="6" borderId="0" xfId="0" applyNumberFormat="1" applyFont="1" applyFill="1" applyAlignment="1">
      <alignment horizontal="left"/>
    </xf>
    <xf numFmtId="0" fontId="42" fillId="6" borderId="0" xfId="0" applyFont="1" applyFill="1" applyAlignment="1">
      <alignment horizontal="right"/>
    </xf>
    <xf numFmtId="0" fontId="42" fillId="6" borderId="0" xfId="0" applyFont="1" applyFill="1"/>
    <xf numFmtId="0" fontId="42" fillId="6" borderId="0" xfId="0" applyFont="1" applyFill="1" applyAlignment="1">
      <alignment horizontal="left"/>
    </xf>
    <xf numFmtId="0" fontId="39" fillId="6" borderId="0" xfId="0" applyFont="1" applyFill="1"/>
    <xf numFmtId="0" fontId="45" fillId="6" borderId="0" xfId="0" applyFont="1" applyFill="1"/>
    <xf numFmtId="0" fontId="8" fillId="0" borderId="0" xfId="0" applyFont="1"/>
    <xf numFmtId="0" fontId="46" fillId="6" borderId="0" xfId="0" applyFont="1" applyFill="1"/>
    <xf numFmtId="0" fontId="47" fillId="0" borderId="0" xfId="0" applyFont="1"/>
    <xf numFmtId="0" fontId="47" fillId="6" borderId="0" xfId="0" applyFont="1" applyFill="1"/>
    <xf numFmtId="0" fontId="48" fillId="0" borderId="0" xfId="0" applyFont="1"/>
    <xf numFmtId="0" fontId="50" fillId="0" borderId="0" xfId="0" applyFont="1"/>
    <xf numFmtId="0" fontId="51" fillId="0" borderId="0" xfId="0" applyFont="1"/>
    <xf numFmtId="0" fontId="31" fillId="0" borderId="0" xfId="0" applyFont="1"/>
    <xf numFmtId="0" fontId="39" fillId="0" borderId="0" xfId="0" applyFont="1"/>
    <xf numFmtId="0" fontId="45" fillId="0" borderId="0" xfId="0" applyFont="1"/>
    <xf numFmtId="0" fontId="46" fillId="0" borderId="0" xfId="0" applyFont="1"/>
    <xf numFmtId="49" fontId="1" fillId="0" borderId="0" xfId="0" applyNumberFormat="1" applyFont="1" applyAlignment="1">
      <alignment wrapText="1"/>
    </xf>
    <xf numFmtId="0" fontId="19" fillId="6" borderId="0" xfId="0" applyFont="1" applyFill="1" applyAlignment="1">
      <alignment horizontal="center" vertical="center" wrapText="1"/>
    </xf>
    <xf numFmtId="49" fontId="19" fillId="6" borderId="0" xfId="0" applyNumberFormat="1" applyFont="1" applyFill="1" applyAlignment="1">
      <alignment horizontal="center" vertical="center" wrapText="1"/>
    </xf>
    <xf numFmtId="49" fontId="1" fillId="6" borderId="0" xfId="0" applyNumberFormat="1" applyFont="1" applyFill="1" applyAlignment="1">
      <alignment wrapText="1"/>
    </xf>
    <xf numFmtId="49" fontId="0" fillId="6" borderId="0" xfId="0" applyNumberFormat="1" applyFill="1" applyAlignment="1">
      <alignment wrapText="1"/>
    </xf>
    <xf numFmtId="49" fontId="1" fillId="6" borderId="25" xfId="0" applyNumberFormat="1" applyFont="1" applyFill="1" applyBorder="1" applyAlignment="1">
      <alignment wrapText="1"/>
    </xf>
    <xf numFmtId="0" fontId="0" fillId="10" borderId="7" xfId="0" applyFill="1" applyBorder="1" applyAlignment="1" applyProtection="1">
      <alignment horizontal="center" wrapText="1"/>
      <protection locked="0"/>
    </xf>
    <xf numFmtId="49" fontId="1" fillId="10" borderId="7" xfId="0" applyNumberFormat="1" applyFont="1" applyFill="1" applyBorder="1" applyAlignment="1" applyProtection="1">
      <alignment horizontal="center" wrapText="1"/>
      <protection locked="0"/>
    </xf>
    <xf numFmtId="0" fontId="1" fillId="10" borderId="7" xfId="0" applyFont="1" applyFill="1" applyBorder="1" applyAlignment="1" applyProtection="1">
      <alignment horizontal="center" wrapText="1"/>
      <protection locked="0"/>
    </xf>
    <xf numFmtId="49" fontId="1" fillId="0" borderId="0" xfId="0" applyNumberFormat="1" applyFont="1"/>
    <xf numFmtId="49" fontId="0" fillId="0" borderId="7" xfId="0" applyNumberFormat="1" applyBorder="1" applyAlignment="1">
      <alignment horizontal="right"/>
    </xf>
    <xf numFmtId="49" fontId="0" fillId="0" borderId="7" xfId="0" applyNumberFormat="1" applyBorder="1"/>
    <xf numFmtId="49" fontId="14" fillId="0" borderId="25" xfId="0" applyNumberFormat="1" applyFont="1" applyBorder="1" applyAlignment="1">
      <alignment horizontal="right" wrapText="1"/>
    </xf>
    <xf numFmtId="49" fontId="17" fillId="0" borderId="25" xfId="0" applyNumberFormat="1" applyFont="1" applyBorder="1" applyAlignment="1">
      <alignment horizontal="right" wrapText="1"/>
    </xf>
    <xf numFmtId="49" fontId="17" fillId="0" borderId="0" xfId="0" applyNumberFormat="1" applyFont="1" applyAlignment="1">
      <alignment wrapText="1"/>
    </xf>
    <xf numFmtId="0" fontId="17" fillId="0" borderId="0" xfId="0" applyFont="1" applyAlignment="1">
      <alignment horizontal="right" wrapText="1"/>
    </xf>
    <xf numFmtId="0" fontId="0" fillId="0" borderId="0" xfId="0" applyAlignment="1">
      <alignment horizontal="right" wrapText="1"/>
    </xf>
    <xf numFmtId="0" fontId="0" fillId="0" borderId="25" xfId="0" applyBorder="1" applyAlignment="1">
      <alignment vertical="center" wrapText="1"/>
    </xf>
    <xf numFmtId="3" fontId="0" fillId="0" borderId="0" xfId="0" applyNumberFormat="1" applyAlignment="1">
      <alignment horizontal="center" vertical="center" wrapText="1"/>
    </xf>
    <xf numFmtId="49" fontId="4" fillId="0" borderId="0" xfId="0" applyNumberFormat="1" applyFont="1" applyAlignment="1">
      <alignment wrapText="1"/>
    </xf>
    <xf numFmtId="49" fontId="4" fillId="0" borderId="0" xfId="0" applyNumberFormat="1" applyFont="1" applyAlignment="1">
      <alignment horizontal="right" wrapText="1"/>
    </xf>
    <xf numFmtId="0" fontId="0" fillId="0" borderId="5" xfId="0" applyBorder="1"/>
    <xf numFmtId="49" fontId="1" fillId="6" borderId="7" xfId="0" applyNumberFormat="1" applyFont="1" applyFill="1" applyBorder="1" applyAlignment="1">
      <alignment wrapText="1"/>
    </xf>
    <xf numFmtId="0" fontId="1" fillId="0" borderId="0" xfId="0" applyFont="1" applyAlignment="1">
      <alignment horizontal="center" wrapText="1"/>
    </xf>
    <xf numFmtId="0" fontId="0" fillId="6" borderId="0" xfId="0" applyFill="1" applyAlignment="1">
      <alignment horizontal="center" vertical="center" wrapText="1"/>
    </xf>
    <xf numFmtId="0" fontId="14" fillId="0" borderId="25" xfId="0" applyFont="1" applyBorder="1"/>
    <xf numFmtId="0" fontId="14" fillId="0" borderId="27" xfId="0" applyFont="1" applyBorder="1"/>
    <xf numFmtId="0" fontId="14" fillId="0" borderId="0" xfId="0" applyFont="1" applyBorder="1"/>
    <xf numFmtId="0" fontId="13" fillId="0" borderId="24" xfId="0" applyFont="1" applyBorder="1"/>
    <xf numFmtId="0" fontId="4" fillId="7" borderId="5" xfId="0" applyFont="1" applyFill="1" applyBorder="1" applyAlignment="1">
      <alignment horizontal="center"/>
    </xf>
    <xf numFmtId="0" fontId="1" fillId="0" borderId="11" xfId="0" applyFont="1" applyBorder="1"/>
    <xf numFmtId="0" fontId="0" fillId="0" borderId="14" xfId="0" applyBorder="1"/>
    <xf numFmtId="0" fontId="0" fillId="0" borderId="20" xfId="0" applyBorder="1"/>
    <xf numFmtId="1" fontId="4" fillId="0" borderId="14" xfId="0" applyNumberFormat="1" applyFont="1" applyBorder="1" applyAlignment="1">
      <alignment horizontal="center" vertical="center" wrapText="1"/>
    </xf>
    <xf numFmtId="0" fontId="19" fillId="0" borderId="5" xfId="0" applyFont="1" applyBorder="1" applyAlignment="1">
      <alignment vertical="center"/>
    </xf>
    <xf numFmtId="0" fontId="0" fillId="0" borderId="20" xfId="0" applyBorder="1" applyAlignment="1">
      <alignment vertical="center"/>
    </xf>
    <xf numFmtId="0" fontId="11" fillId="0" borderId="11" xfId="0" applyFont="1" applyBorder="1" applyAlignment="1">
      <alignment vertical="center"/>
    </xf>
    <xf numFmtId="0" fontId="1" fillId="0" borderId="20" xfId="0" applyFont="1" applyBorder="1" applyAlignment="1">
      <alignment vertical="center"/>
    </xf>
    <xf numFmtId="0" fontId="11" fillId="0" borderId="20" xfId="0" applyFont="1" applyBorder="1" applyAlignment="1">
      <alignment vertical="center"/>
    </xf>
    <xf numFmtId="49" fontId="19" fillId="6" borderId="0" xfId="0" applyNumberFormat="1" applyFont="1" applyFill="1" applyBorder="1" applyAlignment="1" applyProtection="1">
      <alignment horizontal="center" vertical="center" wrapText="1"/>
    </xf>
    <xf numFmtId="49" fontId="1" fillId="6" borderId="7" xfId="0" applyNumberFormat="1" applyFont="1" applyFill="1" applyBorder="1" applyAlignment="1">
      <alignment horizontal="center" vertical="center" wrapText="1"/>
    </xf>
    <xf numFmtId="0" fontId="0" fillId="7" borderId="20" xfId="0" applyFill="1" applyBorder="1"/>
    <xf numFmtId="0" fontId="0" fillId="0" borderId="0" xfId="0" applyBorder="1"/>
    <xf numFmtId="0" fontId="14" fillId="0" borderId="8" xfId="0" applyFont="1" applyBorder="1"/>
    <xf numFmtId="0" fontId="14" fillId="0" borderId="36" xfId="0" applyFont="1" applyBorder="1"/>
    <xf numFmtId="0" fontId="0" fillId="0" borderId="8" xfId="0" applyBorder="1"/>
    <xf numFmtId="0" fontId="0" fillId="0" borderId="2" xfId="0" applyBorder="1"/>
    <xf numFmtId="0" fontId="1" fillId="0" borderId="0" xfId="0" applyFont="1" applyBorder="1" applyAlignment="1">
      <alignment wrapText="1"/>
    </xf>
    <xf numFmtId="0" fontId="1" fillId="0" borderId="0" xfId="0" applyFont="1" applyBorder="1" applyAlignment="1">
      <alignment horizontal="center" vertical="top" wrapText="1"/>
    </xf>
    <xf numFmtId="0" fontId="0" fillId="0" borderId="0" xfId="0" applyBorder="1" applyAlignment="1">
      <alignment wrapText="1"/>
    </xf>
    <xf numFmtId="49" fontId="7" fillId="7" borderId="5" xfId="0" applyNumberFormat="1" applyFont="1" applyFill="1" applyBorder="1" applyAlignment="1">
      <alignment horizontal="center" vertical="center" wrapText="1"/>
    </xf>
    <xf numFmtId="0" fontId="0" fillId="0" borderId="5" xfId="0" applyBorder="1" applyAlignment="1">
      <alignment horizontal="center" vertical="center" wrapText="1"/>
    </xf>
    <xf numFmtId="0" fontId="0" fillId="0" borderId="14" xfId="0" applyBorder="1" applyAlignment="1">
      <alignment horizontal="center" vertical="center" wrapText="1"/>
    </xf>
    <xf numFmtId="49" fontId="1" fillId="5" borderId="11" xfId="0" applyNumberFormat="1" applyFont="1" applyFill="1" applyBorder="1" applyAlignment="1" applyProtection="1">
      <alignment horizontal="center" vertical="center" wrapText="1"/>
      <protection locked="0"/>
    </xf>
    <xf numFmtId="0" fontId="1" fillId="0" borderId="20" xfId="0" applyFont="1" applyBorder="1" applyAlignment="1">
      <alignment vertical="center" wrapText="1"/>
    </xf>
    <xf numFmtId="0" fontId="0" fillId="0" borderId="5" xfId="0" applyBorder="1" applyAlignment="1">
      <alignment vertical="center" wrapText="1"/>
    </xf>
    <xf numFmtId="0" fontId="0" fillId="0" borderId="14" xfId="0" applyBorder="1" applyAlignment="1">
      <alignment vertical="center" wrapText="1"/>
    </xf>
    <xf numFmtId="49" fontId="1" fillId="0" borderId="17" xfId="0" applyNumberFormat="1" applyFont="1" applyBorder="1" applyAlignment="1">
      <alignment vertical="center" wrapText="1"/>
    </xf>
    <xf numFmtId="169" fontId="6" fillId="0" borderId="17" xfId="2" applyNumberFormat="1" applyFont="1" applyBorder="1" applyAlignment="1">
      <alignment vertical="center" wrapText="1"/>
    </xf>
    <xf numFmtId="1" fontId="0" fillId="5" borderId="20" xfId="0" applyNumberFormat="1" applyFill="1" applyBorder="1" applyAlignment="1" applyProtection="1">
      <alignment horizontal="center" vertical="center" wrapText="1"/>
      <protection locked="0"/>
    </xf>
    <xf numFmtId="1" fontId="0" fillId="5" borderId="5" xfId="0" applyNumberFormat="1" applyFill="1" applyBorder="1" applyAlignment="1" applyProtection="1">
      <alignment horizontal="center" vertical="center" wrapText="1"/>
      <protection locked="0"/>
    </xf>
    <xf numFmtId="1" fontId="0" fillId="5" borderId="14" xfId="0" applyNumberFormat="1" applyFill="1" applyBorder="1" applyAlignment="1" applyProtection="1">
      <alignment horizontal="center" vertical="center" wrapText="1"/>
      <protection locked="0"/>
    </xf>
    <xf numFmtId="1" fontId="1" fillId="5" borderId="11" xfId="0" applyNumberFormat="1" applyFont="1" applyFill="1" applyBorder="1" applyAlignment="1" applyProtection="1">
      <alignment horizontal="center" vertical="center" wrapText="1"/>
      <protection locked="0"/>
    </xf>
    <xf numFmtId="169" fontId="1" fillId="5" borderId="11" xfId="2" applyNumberFormat="1" applyFont="1" applyFill="1" applyBorder="1" applyAlignment="1" applyProtection="1">
      <alignment vertical="center" wrapText="1"/>
      <protection locked="0"/>
    </xf>
    <xf numFmtId="3" fontId="1" fillId="5" borderId="20" xfId="0" applyNumberFormat="1" applyFont="1" applyFill="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14" xfId="0" applyFill="1" applyBorder="1" applyAlignment="1" applyProtection="1">
      <alignment horizontal="center" vertical="center" wrapText="1"/>
      <protection locked="0"/>
    </xf>
    <xf numFmtId="49" fontId="1" fillId="5" borderId="20" xfId="0" applyNumberFormat="1"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49" fontId="7" fillId="7" borderId="11" xfId="0" applyNumberFormat="1" applyFont="1" applyFill="1" applyBorder="1" applyAlignment="1">
      <alignment vertical="center" wrapText="1"/>
    </xf>
    <xf numFmtId="49" fontId="7" fillId="0" borderId="11" xfId="0" applyNumberFormat="1" applyFont="1" applyBorder="1" applyAlignment="1">
      <alignment vertical="center" wrapText="1"/>
    </xf>
    <xf numFmtId="49" fontId="49" fillId="2" borderId="0" xfId="0" applyNumberFormat="1" applyFont="1" applyFill="1" applyAlignment="1">
      <alignment horizontal="center" vertical="center" wrapText="1"/>
    </xf>
    <xf numFmtId="0" fontId="47" fillId="0" borderId="0" xfId="0" applyFont="1" applyAlignment="1">
      <alignment wrapText="1"/>
    </xf>
    <xf numFmtId="49"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0" fontId="5" fillId="0" borderId="27" xfId="0" applyFont="1" applyBorder="1" applyAlignment="1">
      <alignment horizontal="center" vertical="center" wrapText="1"/>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49" fontId="5" fillId="0" borderId="28"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11" fontId="0" fillId="0" borderId="25" xfId="0" applyNumberFormat="1" applyBorder="1" applyAlignment="1">
      <alignment horizontal="center" vertical="center" wrapText="1"/>
    </xf>
    <xf numFmtId="49" fontId="0" fillId="0" borderId="25" xfId="0" applyNumberFormat="1" applyBorder="1" applyAlignment="1">
      <alignment horizontal="center" vertical="center" wrapText="1"/>
    </xf>
    <xf numFmtId="49" fontId="1" fillId="0" borderId="0" xfId="0" applyNumberFormat="1" applyFont="1" applyAlignment="1">
      <alignment horizontal="center" vertical="center" wrapText="1"/>
    </xf>
    <xf numFmtId="49" fontId="0" fillId="0" borderId="0" xfId="0" applyNumberFormat="1" applyAlignment="1">
      <alignment horizontal="center" vertical="center" wrapText="1"/>
    </xf>
    <xf numFmtId="49" fontId="11" fillId="0" borderId="7" xfId="0" applyNumberFormat="1" applyFont="1" applyBorder="1" applyAlignment="1">
      <alignment horizontal="center" vertical="center" wrapText="1"/>
    </xf>
    <xf numFmtId="3" fontId="19" fillId="0" borderId="7" xfId="0" applyNumberFormat="1" applyFont="1" applyBorder="1" applyAlignment="1">
      <alignment horizontal="center" vertical="center" wrapText="1"/>
    </xf>
    <xf numFmtId="11" fontId="1" fillId="0" borderId="25"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49" fontId="7" fillId="7" borderId="11" xfId="0" applyNumberFormat="1" applyFont="1" applyFill="1" applyBorder="1" applyAlignment="1">
      <alignment horizontal="center" vertical="center" wrapText="1"/>
    </xf>
    <xf numFmtId="49" fontId="6" fillId="0" borderId="24" xfId="0" applyNumberFormat="1" applyFont="1" applyBorder="1" applyAlignment="1">
      <alignment horizontal="justify" vertical="justify" wrapText="1"/>
    </xf>
    <xf numFmtId="49" fontId="6" fillId="0" borderId="25" xfId="0" applyNumberFormat="1" applyFont="1" applyBorder="1" applyAlignment="1">
      <alignment horizontal="justify" vertical="justify" wrapText="1"/>
    </xf>
    <xf numFmtId="49" fontId="6" fillId="0" borderId="26" xfId="0" applyNumberFormat="1" applyFont="1" applyBorder="1" applyAlignment="1">
      <alignment horizontal="justify" vertical="justify" wrapText="1"/>
    </xf>
    <xf numFmtId="49" fontId="6" fillId="0" borderId="27" xfId="0" applyNumberFormat="1" applyFont="1" applyBorder="1" applyAlignment="1">
      <alignment horizontal="justify" vertical="justify" wrapText="1"/>
    </xf>
    <xf numFmtId="49" fontId="6" fillId="0" borderId="0" xfId="0" applyNumberFormat="1" applyFont="1" applyAlignment="1">
      <alignment horizontal="justify" vertical="justify" wrapText="1"/>
    </xf>
    <xf numFmtId="49" fontId="6" fillId="0" borderId="16" xfId="0" applyNumberFormat="1" applyFont="1" applyBorder="1" applyAlignment="1">
      <alignment horizontal="justify" vertical="justify" wrapText="1"/>
    </xf>
    <xf numFmtId="49" fontId="6" fillId="0" borderId="28" xfId="0" applyNumberFormat="1" applyFont="1" applyBorder="1" applyAlignment="1">
      <alignment horizontal="justify" vertical="justify" wrapText="1"/>
    </xf>
    <xf numFmtId="49" fontId="6" fillId="0" borderId="7" xfId="0" applyNumberFormat="1" applyFont="1" applyBorder="1" applyAlignment="1">
      <alignment horizontal="justify" vertical="justify" wrapText="1"/>
    </xf>
    <xf numFmtId="49" fontId="6" fillId="0" borderId="15" xfId="0" applyNumberFormat="1" applyFont="1" applyBorder="1" applyAlignment="1">
      <alignment horizontal="justify" vertical="justify" wrapText="1"/>
    </xf>
    <xf numFmtId="49" fontId="11" fillId="6" borderId="7" xfId="0" applyNumberFormat="1" applyFont="1" applyFill="1" applyBorder="1" applyAlignment="1">
      <alignment horizontal="center" vertical="center" wrapText="1"/>
    </xf>
    <xf numFmtId="49" fontId="4" fillId="6" borderId="7" xfId="0" applyNumberFormat="1" applyFont="1" applyFill="1" applyBorder="1" applyAlignment="1">
      <alignment horizontal="center" vertical="center" wrapText="1"/>
    </xf>
    <xf numFmtId="49" fontId="0" fillId="0" borderId="7" xfId="0" applyNumberFormat="1" applyBorder="1" applyAlignment="1">
      <alignment horizontal="center" vertical="center" wrapText="1"/>
    </xf>
    <xf numFmtId="3" fontId="19" fillId="6" borderId="7" xfId="0" applyNumberFormat="1" applyFont="1" applyFill="1" applyBorder="1" applyAlignment="1">
      <alignment horizontal="center" vertical="center" wrapText="1"/>
    </xf>
    <xf numFmtId="49" fontId="0" fillId="0" borderId="11" xfId="0" applyNumberFormat="1" applyBorder="1" applyAlignment="1">
      <alignment vertical="center" wrapText="1"/>
    </xf>
    <xf numFmtId="166" fontId="19" fillId="5" borderId="11" xfId="0" applyNumberFormat="1" applyFont="1" applyFill="1" applyBorder="1" applyAlignment="1" applyProtection="1">
      <alignment horizontal="center" vertical="center" wrapText="1"/>
      <protection locked="0"/>
    </xf>
    <xf numFmtId="49" fontId="1" fillId="0" borderId="11" xfId="0" applyNumberFormat="1" applyFont="1" applyBorder="1" applyAlignment="1">
      <alignment vertical="center" wrapText="1"/>
    </xf>
    <xf numFmtId="49" fontId="6" fillId="0" borderId="11" xfId="0" applyNumberFormat="1" applyFont="1" applyBorder="1" applyAlignment="1">
      <alignment horizontal="justify" vertical="justify" wrapText="1"/>
    </xf>
    <xf numFmtId="0" fontId="6" fillId="0" borderId="11" xfId="0" applyFont="1" applyBorder="1" applyAlignment="1">
      <alignment horizontal="justify" vertical="justify" wrapText="1"/>
    </xf>
    <xf numFmtId="49" fontId="11" fillId="7" borderId="11" xfId="0" applyNumberFormat="1" applyFont="1" applyFill="1" applyBorder="1" applyAlignment="1">
      <alignment horizontal="center" vertical="center" wrapText="1"/>
    </xf>
    <xf numFmtId="49" fontId="0" fillId="0" borderId="23" xfId="0" applyNumberFormat="1" applyBorder="1" applyAlignment="1">
      <alignment vertical="center" wrapText="1"/>
    </xf>
    <xf numFmtId="49" fontId="19" fillId="5" borderId="11" xfId="0" applyNumberFormat="1" applyFont="1" applyFill="1" applyBorder="1" applyAlignment="1" applyProtection="1">
      <alignment horizontal="center" vertical="center" wrapText="1"/>
      <protection locked="0"/>
    </xf>
    <xf numFmtId="49" fontId="1" fillId="0" borderId="24" xfId="0" applyNumberFormat="1" applyFont="1" applyBorder="1" applyAlignment="1">
      <alignment vertical="center" wrapText="1"/>
    </xf>
    <xf numFmtId="49" fontId="0" fillId="0" borderId="25" xfId="0" applyNumberFormat="1" applyBorder="1" applyAlignment="1">
      <alignment vertical="center" wrapText="1"/>
    </xf>
    <xf numFmtId="49" fontId="0" fillId="0" borderId="26" xfId="0" applyNumberFormat="1" applyBorder="1" applyAlignment="1">
      <alignment vertical="center" wrapText="1"/>
    </xf>
    <xf numFmtId="0" fontId="0" fillId="0" borderId="28" xfId="0" applyBorder="1" applyAlignment="1">
      <alignment vertical="center" wrapText="1"/>
    </xf>
    <xf numFmtId="0" fontId="0" fillId="0" borderId="7" xfId="0" applyBorder="1" applyAlignment="1">
      <alignment vertical="center" wrapText="1"/>
    </xf>
    <xf numFmtId="0" fontId="0" fillId="0" borderId="15" xfId="0" applyBorder="1" applyAlignment="1">
      <alignment vertical="center" wrapText="1"/>
    </xf>
    <xf numFmtId="49" fontId="19" fillId="5" borderId="24" xfId="0" applyNumberFormat="1" applyFont="1" applyFill="1" applyBorder="1" applyAlignment="1" applyProtection="1">
      <alignment horizontal="center" vertical="center" wrapText="1"/>
      <protection locked="0"/>
    </xf>
    <xf numFmtId="49" fontId="19" fillId="5" borderId="25" xfId="0" applyNumberFormat="1" applyFont="1" applyFill="1" applyBorder="1" applyAlignment="1" applyProtection="1">
      <alignment horizontal="center" vertical="center" wrapText="1"/>
      <protection locked="0"/>
    </xf>
    <xf numFmtId="49" fontId="19" fillId="5" borderId="26" xfId="0" applyNumberFormat="1" applyFont="1" applyFill="1" applyBorder="1" applyAlignment="1" applyProtection="1">
      <alignment horizontal="center" vertical="center" wrapText="1"/>
      <protection locked="0"/>
    </xf>
    <xf numFmtId="0" fontId="19" fillId="5" borderId="28" xfId="0" applyFont="1" applyFill="1" applyBorder="1" applyAlignment="1" applyProtection="1">
      <alignment horizontal="center" vertical="center" wrapText="1"/>
      <protection locked="0"/>
    </xf>
    <xf numFmtId="0" fontId="19" fillId="5" borderId="7" xfId="0" applyFont="1" applyFill="1" applyBorder="1" applyAlignment="1" applyProtection="1">
      <alignment horizontal="center" vertical="center" wrapText="1"/>
      <protection locked="0"/>
    </xf>
    <xf numFmtId="0" fontId="19" fillId="5" borderId="15" xfId="0" applyFont="1" applyFill="1" applyBorder="1" applyAlignment="1" applyProtection="1">
      <alignment horizontal="center" vertical="center" wrapText="1"/>
      <protection locked="0"/>
    </xf>
    <xf numFmtId="169" fontId="8" fillId="6" borderId="11" xfId="2" applyNumberFormat="1" applyFont="1" applyFill="1" applyBorder="1" applyAlignment="1" applyProtection="1">
      <alignment vertical="center" wrapText="1"/>
    </xf>
    <xf numFmtId="0" fontId="0" fillId="0" borderId="11" xfId="0" applyBorder="1" applyAlignment="1">
      <alignment vertical="center" wrapText="1"/>
    </xf>
    <xf numFmtId="49" fontId="19" fillId="0" borderId="11" xfId="0" applyNumberFormat="1" applyFont="1" applyBorder="1" applyAlignment="1">
      <alignment vertical="center" wrapText="1"/>
    </xf>
    <xf numFmtId="166" fontId="0" fillId="5" borderId="11" xfId="0" applyNumberFormat="1" applyFill="1" applyBorder="1" applyAlignment="1" applyProtection="1">
      <alignment horizontal="center" vertical="center" wrapText="1"/>
      <protection locked="0"/>
    </xf>
    <xf numFmtId="49" fontId="19" fillId="5" borderId="11" xfId="0" applyNumberFormat="1" applyFont="1" applyFill="1" applyBorder="1" applyAlignment="1" applyProtection="1">
      <alignment vertical="center" wrapText="1"/>
      <protection locked="0"/>
    </xf>
    <xf numFmtId="169" fontId="19" fillId="5" borderId="20" xfId="2" applyNumberFormat="1" applyFont="1" applyFill="1" applyBorder="1" applyAlignment="1" applyProtection="1">
      <alignment vertical="center" wrapText="1"/>
      <protection locked="0"/>
    </xf>
    <xf numFmtId="169" fontId="19" fillId="5" borderId="5" xfId="2" applyNumberFormat="1" applyFont="1" applyFill="1" applyBorder="1" applyAlignment="1" applyProtection="1">
      <alignment vertical="center" wrapText="1"/>
      <protection locked="0"/>
    </xf>
    <xf numFmtId="169" fontId="19" fillId="5" borderId="14" xfId="2" applyNumberFormat="1" applyFont="1" applyFill="1" applyBorder="1" applyAlignment="1" applyProtection="1">
      <alignment vertical="center" wrapText="1"/>
      <protection locked="0"/>
    </xf>
    <xf numFmtId="169" fontId="11" fillId="6" borderId="20" xfId="2" applyNumberFormat="1" applyFont="1" applyFill="1" applyBorder="1" applyAlignment="1" applyProtection="1">
      <alignment vertical="center" wrapText="1"/>
    </xf>
    <xf numFmtId="169" fontId="11" fillId="6" borderId="5" xfId="2" applyNumberFormat="1" applyFont="1" applyFill="1" applyBorder="1" applyAlignment="1" applyProtection="1">
      <alignment vertical="center" wrapText="1"/>
    </xf>
    <xf numFmtId="169" fontId="11" fillId="6" borderId="14" xfId="2" applyNumberFormat="1" applyFont="1" applyFill="1" applyBorder="1" applyAlignment="1" applyProtection="1">
      <alignment vertical="center" wrapText="1"/>
    </xf>
    <xf numFmtId="49" fontId="19" fillId="0" borderId="20" xfId="0" applyNumberFormat="1" applyFont="1" applyBorder="1" applyAlignment="1">
      <alignment vertical="center" wrapText="1"/>
    </xf>
    <xf numFmtId="0" fontId="19" fillId="5" borderId="20" xfId="0" applyFont="1" applyFill="1" applyBorder="1" applyAlignment="1" applyProtection="1">
      <alignment horizontal="center" vertical="center" wrapText="1"/>
      <protection locked="0"/>
    </xf>
    <xf numFmtId="0" fontId="19" fillId="5" borderId="5" xfId="0" applyFont="1" applyFill="1" applyBorder="1" applyAlignment="1" applyProtection="1">
      <alignment horizontal="center" vertical="center" wrapText="1"/>
      <protection locked="0"/>
    </xf>
    <xf numFmtId="0" fontId="19" fillId="5" borderId="14" xfId="0" applyFont="1" applyFill="1" applyBorder="1" applyAlignment="1" applyProtection="1">
      <alignment horizontal="center" vertical="center" wrapText="1"/>
      <protection locked="0"/>
    </xf>
    <xf numFmtId="170" fontId="34" fillId="0" borderId="5" xfId="0" applyNumberFormat="1" applyFont="1" applyBorder="1" applyAlignment="1">
      <alignment horizontal="center" vertical="center" wrapText="1"/>
    </xf>
    <xf numFmtId="170" fontId="35" fillId="0" borderId="5" xfId="0" applyNumberFormat="1" applyFont="1" applyBorder="1" applyAlignment="1">
      <alignment horizontal="center" vertical="center" wrapText="1"/>
    </xf>
    <xf numFmtId="170" fontId="35" fillId="0" borderId="14" xfId="0" applyNumberFormat="1" applyFont="1" applyBorder="1" applyAlignment="1">
      <alignment horizontal="center" vertical="center" wrapText="1"/>
    </xf>
    <xf numFmtId="49" fontId="19" fillId="0" borderId="5" xfId="0" applyNumberFormat="1" applyFont="1" applyBorder="1" applyAlignment="1">
      <alignment vertical="center" wrapText="1"/>
    </xf>
    <xf numFmtId="49" fontId="19" fillId="0" borderId="14" xfId="0" applyNumberFormat="1" applyFont="1" applyBorder="1" applyAlignment="1">
      <alignment vertical="center" wrapText="1"/>
    </xf>
    <xf numFmtId="49" fontId="0" fillId="5" borderId="11" xfId="0" applyNumberFormat="1" applyFill="1" applyBorder="1" applyAlignment="1" applyProtection="1">
      <alignment horizontal="center" vertical="center" wrapText="1"/>
      <protection locked="0"/>
    </xf>
    <xf numFmtId="49" fontId="19" fillId="8" borderId="11" xfId="0" applyNumberFormat="1" applyFont="1" applyFill="1" applyBorder="1" applyAlignment="1">
      <alignment vertical="center" wrapText="1"/>
    </xf>
    <xf numFmtId="0" fontId="19" fillId="8" borderId="11" xfId="0" applyFont="1" applyFill="1" applyBorder="1" applyAlignment="1">
      <alignment vertical="center" wrapText="1"/>
    </xf>
    <xf numFmtId="0" fontId="19" fillId="8" borderId="11" xfId="0" applyFont="1" applyFill="1" applyBorder="1" applyAlignment="1">
      <alignment wrapText="1"/>
    </xf>
    <xf numFmtId="169" fontId="19" fillId="5" borderId="11" xfId="2" applyNumberFormat="1" applyFont="1" applyFill="1" applyBorder="1" applyAlignment="1" applyProtection="1">
      <alignment horizontal="center" vertical="center" wrapText="1"/>
      <protection locked="0"/>
    </xf>
    <xf numFmtId="49" fontId="0" fillId="8" borderId="11" xfId="0" applyNumberFormat="1" applyFill="1" applyBorder="1" applyAlignment="1">
      <alignment vertical="center" wrapText="1"/>
    </xf>
    <xf numFmtId="166" fontId="19" fillId="5" borderId="11" xfId="0" applyNumberFormat="1" applyFont="1" applyFill="1" applyBorder="1" applyAlignment="1" applyProtection="1">
      <alignment wrapText="1"/>
      <protection locked="0"/>
    </xf>
    <xf numFmtId="1" fontId="19" fillId="5" borderId="11" xfId="0" applyNumberFormat="1" applyFont="1" applyFill="1" applyBorder="1" applyAlignment="1" applyProtection="1">
      <alignment horizontal="center" vertical="center" wrapText="1"/>
      <protection locked="0"/>
    </xf>
    <xf numFmtId="49" fontId="1" fillId="5" borderId="23" xfId="0" applyNumberFormat="1" applyFont="1" applyFill="1" applyBorder="1" applyAlignment="1" applyProtection="1">
      <alignment horizontal="center" vertical="center" wrapText="1"/>
      <protection locked="0"/>
    </xf>
    <xf numFmtId="49" fontId="0" fillId="5" borderId="23" xfId="0" applyNumberFormat="1" applyFill="1" applyBorder="1" applyAlignment="1" applyProtection="1">
      <alignment horizontal="center" vertical="center" wrapText="1"/>
      <protection locked="0"/>
    </xf>
    <xf numFmtId="49" fontId="19" fillId="9" borderId="11" xfId="0" applyNumberFormat="1" applyFont="1" applyFill="1" applyBorder="1" applyAlignment="1">
      <alignment vertical="center" wrapText="1"/>
    </xf>
    <xf numFmtId="0" fontId="19" fillId="9" borderId="11" xfId="0" applyFont="1" applyFill="1" applyBorder="1" applyAlignment="1">
      <alignment vertical="center" wrapText="1"/>
    </xf>
    <xf numFmtId="169" fontId="11" fillId="5" borderId="11" xfId="2" applyNumberFormat="1" applyFont="1" applyFill="1" applyBorder="1" applyAlignment="1" applyProtection="1">
      <alignment horizontal="center" vertical="center" wrapText="1"/>
      <protection locked="0"/>
    </xf>
    <xf numFmtId="0" fontId="16" fillId="7" borderId="14" xfId="0" applyFont="1" applyFill="1" applyBorder="1" applyAlignment="1">
      <alignment horizontal="center" vertical="center" wrapText="1"/>
    </xf>
    <xf numFmtId="0" fontId="0" fillId="7" borderId="11" xfId="0" applyFill="1" applyBorder="1" applyAlignment="1">
      <alignment vertical="center" wrapText="1"/>
    </xf>
    <xf numFmtId="169" fontId="11" fillId="6" borderId="11" xfId="2" applyNumberFormat="1" applyFont="1" applyFill="1" applyBorder="1" applyAlignment="1">
      <alignment horizontal="center" vertical="center" wrapText="1"/>
    </xf>
    <xf numFmtId="49" fontId="1" fillId="0" borderId="14" xfId="0" applyNumberFormat="1" applyFont="1" applyBorder="1" applyAlignment="1">
      <alignment horizontal="center" vertical="center" wrapText="1"/>
    </xf>
    <xf numFmtId="49" fontId="0" fillId="0" borderId="11" xfId="0" applyNumberFormat="1" applyBorder="1" applyAlignment="1">
      <alignment horizontal="center" vertical="center" wrapText="1"/>
    </xf>
    <xf numFmtId="49" fontId="0" fillId="0" borderId="14" xfId="0" applyNumberFormat="1" applyBorder="1" applyAlignment="1">
      <alignment horizontal="center" vertical="center" wrapText="1"/>
    </xf>
    <xf numFmtId="49" fontId="0" fillId="0" borderId="26" xfId="0" applyNumberFormat="1" applyBorder="1" applyAlignment="1">
      <alignment horizontal="center" vertical="center" wrapText="1"/>
    </xf>
    <xf numFmtId="49" fontId="0" fillId="0" borderId="15" xfId="0" applyNumberFormat="1" applyBorder="1" applyAlignment="1">
      <alignment horizontal="center" vertical="center" wrapText="1"/>
    </xf>
    <xf numFmtId="49" fontId="11" fillId="7" borderId="20" xfId="0" applyNumberFormat="1" applyFont="1" applyFill="1" applyBorder="1" applyAlignment="1">
      <alignment horizontal="center" vertical="center" wrapText="1"/>
    </xf>
    <xf numFmtId="49" fontId="11" fillId="7" borderId="5" xfId="0" applyNumberFormat="1" applyFont="1" applyFill="1" applyBorder="1" applyAlignment="1">
      <alignment horizontal="center" vertical="center" wrapText="1"/>
    </xf>
    <xf numFmtId="49" fontId="11" fillId="7" borderId="14" xfId="0" applyNumberFormat="1" applyFont="1" applyFill="1" applyBorder="1" applyAlignment="1">
      <alignment horizontal="center" vertical="center" wrapText="1"/>
    </xf>
    <xf numFmtId="1" fontId="4" fillId="6" borderId="11"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0" fontId="0" fillId="6" borderId="7" xfId="0" applyFill="1" applyBorder="1" applyAlignment="1">
      <alignment horizontal="center" vertical="center" wrapText="1"/>
    </xf>
    <xf numFmtId="49" fontId="0" fillId="6" borderId="7" xfId="0" applyNumberFormat="1" applyFill="1" applyBorder="1" applyAlignment="1">
      <alignment horizontal="center" vertical="center" wrapText="1"/>
    </xf>
    <xf numFmtId="49" fontId="0" fillId="6" borderId="7" xfId="0" applyNumberFormat="1" applyFill="1" applyBorder="1" applyAlignment="1">
      <alignment horizontal="center" vertical="center"/>
    </xf>
    <xf numFmtId="166" fontId="1" fillId="6" borderId="7" xfId="0" applyNumberFormat="1" applyFont="1" applyFill="1" applyBorder="1" applyAlignment="1">
      <alignment horizontal="center" vertical="center" wrapText="1"/>
    </xf>
    <xf numFmtId="0" fontId="0" fillId="0" borderId="7" xfId="0" applyBorder="1" applyAlignment="1">
      <alignment horizontal="center" vertical="center" wrapText="1"/>
    </xf>
    <xf numFmtId="1" fontId="0" fillId="6" borderId="7" xfId="0" applyNumberFormat="1" applyFill="1" applyBorder="1" applyAlignment="1">
      <alignment horizontal="center" vertical="center" wrapText="1"/>
    </xf>
    <xf numFmtId="169" fontId="9" fillId="5" borderId="20" xfId="2" applyNumberFormat="1" applyFont="1" applyFill="1" applyBorder="1" applyAlignment="1" applyProtection="1">
      <alignment horizontal="center" vertical="center" wrapText="1"/>
      <protection locked="0"/>
    </xf>
    <xf numFmtId="0" fontId="0" fillId="0" borderId="14" xfId="0" applyBorder="1" applyAlignment="1" applyProtection="1">
      <alignment vertical="center" wrapText="1"/>
      <protection locked="0"/>
    </xf>
    <xf numFmtId="49" fontId="19" fillId="11" borderId="7" xfId="0" applyNumberFormat="1" applyFont="1" applyFill="1" applyBorder="1" applyAlignment="1" applyProtection="1">
      <alignment horizontal="center" vertical="center" wrapText="1"/>
      <protection locked="0"/>
    </xf>
    <xf numFmtId="0" fontId="19" fillId="11" borderId="7" xfId="0" applyFont="1"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xf numFmtId="166" fontId="19" fillId="11" borderId="7" xfId="0" applyNumberFormat="1" applyFont="1" applyFill="1" applyBorder="1" applyAlignment="1" applyProtection="1">
      <alignment horizontal="center" vertical="center" wrapText="1"/>
      <protection locked="0"/>
    </xf>
    <xf numFmtId="1" fontId="6" fillId="11" borderId="7" xfId="0" applyNumberFormat="1" applyFont="1" applyFill="1" applyBorder="1" applyAlignment="1" applyProtection="1">
      <alignment horizontal="center" vertical="center" wrapText="1"/>
      <protection locked="0"/>
    </xf>
    <xf numFmtId="49" fontId="33" fillId="6" borderId="25" xfId="0" applyNumberFormat="1" applyFont="1" applyFill="1" applyBorder="1" applyAlignment="1">
      <alignment horizontal="center" vertical="center" wrapText="1"/>
    </xf>
    <xf numFmtId="1" fontId="6" fillId="0" borderId="11" xfId="0" applyNumberFormat="1" applyFont="1" applyBorder="1" applyAlignment="1">
      <alignment horizontal="center" vertical="center" wrapText="1"/>
    </xf>
    <xf numFmtId="0" fontId="6" fillId="0" borderId="11" xfId="0" applyFont="1" applyBorder="1" applyAlignment="1">
      <alignment wrapText="1"/>
    </xf>
    <xf numFmtId="1" fontId="8" fillId="0" borderId="20" xfId="2"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0" fontId="0" fillId="0" borderId="11" xfId="0" applyBorder="1" applyAlignment="1">
      <alignment wrapText="1"/>
    </xf>
    <xf numFmtId="169" fontId="9" fillId="6" borderId="20" xfId="2" applyNumberFormat="1" applyFont="1" applyFill="1" applyBorder="1" applyAlignment="1">
      <alignment horizontal="center" vertical="center" wrapText="1"/>
    </xf>
    <xf numFmtId="49" fontId="19" fillId="0" borderId="20" xfId="2" applyNumberFormat="1" applyFont="1" applyBorder="1" applyAlignment="1">
      <alignment horizontal="center" vertical="center" wrapText="1"/>
    </xf>
    <xf numFmtId="49" fontId="19" fillId="0" borderId="5" xfId="0" applyNumberFormat="1" applyFont="1" applyBorder="1" applyAlignment="1">
      <alignment horizontal="center" vertical="center" wrapText="1"/>
    </xf>
    <xf numFmtId="49" fontId="19" fillId="0" borderId="14" xfId="0" applyNumberFormat="1" applyFont="1" applyBorder="1" applyAlignment="1">
      <alignment horizontal="center" vertical="center" wrapText="1"/>
    </xf>
    <xf numFmtId="2" fontId="8" fillId="0" borderId="20" xfId="2" applyNumberFormat="1" applyFont="1" applyBorder="1" applyAlignment="1">
      <alignment horizontal="center" vertical="center" wrapText="1"/>
    </xf>
    <xf numFmtId="2" fontId="0" fillId="0" borderId="5" xfId="0" applyNumberFormat="1" applyBorder="1" applyAlignment="1">
      <alignment horizontal="center" vertical="center" wrapText="1"/>
    </xf>
    <xf numFmtId="2" fontId="0" fillId="0" borderId="14" xfId="0" applyNumberFormat="1" applyBorder="1" applyAlignment="1">
      <alignment horizontal="center" vertical="center" wrapText="1"/>
    </xf>
    <xf numFmtId="0" fontId="44" fillId="6" borderId="0" xfId="0" applyFont="1" applyFill="1" applyAlignment="1">
      <alignment horizontal="center" vertical="center" wrapText="1"/>
    </xf>
    <xf numFmtId="49" fontId="6" fillId="0" borderId="11" xfId="0" applyNumberFormat="1" applyFont="1" applyBorder="1" applyAlignment="1">
      <alignment horizontal="center" vertical="center" wrapText="1"/>
    </xf>
    <xf numFmtId="0" fontId="0" fillId="0" borderId="11" xfId="0" applyBorder="1" applyAlignment="1">
      <alignment horizontal="center" vertical="center" wrapText="1"/>
    </xf>
    <xf numFmtId="49" fontId="19" fillId="5" borderId="7" xfId="0" applyNumberFormat="1" applyFont="1" applyFill="1" applyBorder="1" applyAlignment="1" applyProtection="1">
      <alignment horizontal="center" vertical="center" wrapText="1"/>
      <protection locked="0"/>
    </xf>
    <xf numFmtId="1" fontId="19" fillId="5" borderId="7" xfId="0" applyNumberFormat="1" applyFont="1" applyFill="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49" fontId="30" fillId="5" borderId="7" xfId="3" applyNumberFormat="1" applyFill="1" applyBorder="1" applyAlignment="1" applyProtection="1">
      <alignment horizontal="center" vertical="center" wrapText="1"/>
      <protection locked="0"/>
    </xf>
    <xf numFmtId="49" fontId="1" fillId="5" borderId="7" xfId="0" applyNumberFormat="1" applyFont="1" applyFill="1" applyBorder="1" applyAlignment="1" applyProtection="1">
      <alignment horizontal="center" vertical="center" wrapText="1"/>
      <protection locked="0"/>
    </xf>
    <xf numFmtId="0" fontId="1" fillId="5" borderId="7" xfId="0"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3" fontId="43" fillId="6" borderId="0" xfId="0" applyNumberFormat="1" applyFont="1" applyFill="1" applyAlignment="1">
      <alignment horizontal="center"/>
    </xf>
    <xf numFmtId="0" fontId="19" fillId="0" borderId="7" xfId="0" applyFont="1" applyBorder="1" applyAlignment="1" applyProtection="1">
      <alignment horizontal="center" vertical="center" wrapText="1"/>
      <protection locked="0"/>
    </xf>
    <xf numFmtId="169" fontId="19" fillId="5" borderId="11" xfId="2" applyNumberFormat="1" applyFont="1" applyFill="1" applyBorder="1" applyAlignment="1" applyProtection="1">
      <alignment vertical="center" wrapText="1"/>
      <protection locked="0"/>
    </xf>
    <xf numFmtId="0" fontId="0" fillId="0" borderId="11" xfId="0" applyBorder="1" applyAlignment="1" applyProtection="1">
      <alignment wrapText="1"/>
      <protection locked="0"/>
    </xf>
    <xf numFmtId="169" fontId="19" fillId="0" borderId="11" xfId="2" applyNumberFormat="1" applyFont="1" applyBorder="1" applyAlignment="1">
      <alignment vertical="center" wrapText="1"/>
    </xf>
    <xf numFmtId="169" fontId="0" fillId="6" borderId="11" xfId="2" applyNumberFormat="1" applyFont="1" applyFill="1" applyBorder="1" applyAlignment="1">
      <alignment vertical="center" wrapText="1"/>
    </xf>
    <xf numFmtId="169" fontId="19" fillId="5" borderId="28" xfId="2" applyNumberFormat="1" applyFont="1" applyFill="1" applyBorder="1" applyAlignment="1" applyProtection="1">
      <alignment vertical="center" wrapText="1"/>
      <protection locked="0"/>
    </xf>
    <xf numFmtId="169" fontId="19" fillId="5" borderId="7" xfId="2" applyNumberFormat="1" applyFont="1" applyFill="1" applyBorder="1" applyAlignment="1" applyProtection="1">
      <alignment vertical="center" wrapText="1"/>
      <protection locked="0"/>
    </xf>
    <xf numFmtId="169" fontId="19" fillId="5" borderId="15" xfId="2" applyNumberFormat="1" applyFont="1" applyFill="1" applyBorder="1" applyAlignment="1" applyProtection="1">
      <alignment vertical="center" wrapText="1"/>
      <protection locked="0"/>
    </xf>
    <xf numFmtId="49" fontId="3" fillId="0" borderId="23" xfId="0" applyNumberFormat="1" applyFont="1" applyBorder="1" applyAlignment="1" applyProtection="1">
      <alignment horizontal="center" vertical="center" wrapText="1"/>
      <protection locked="0"/>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49" fontId="1" fillId="0" borderId="23" xfId="0" applyNumberFormat="1" applyFont="1" applyBorder="1" applyAlignment="1">
      <alignment horizontal="center" vertical="center" wrapText="1"/>
    </xf>
    <xf numFmtId="49" fontId="0" fillId="0" borderId="23" xfId="0" applyNumberFormat="1" applyBorder="1" applyAlignment="1">
      <alignment horizontal="center" vertical="center" wrapText="1"/>
    </xf>
    <xf numFmtId="0" fontId="2" fillId="0" borderId="2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49" fontId="1" fillId="5" borderId="20" xfId="0" applyNumberFormat="1" applyFont="1" applyFill="1" applyBorder="1" applyAlignment="1" applyProtection="1">
      <alignment horizontal="center" vertical="center" wrapText="1"/>
      <protection locked="0"/>
    </xf>
    <xf numFmtId="49" fontId="14" fillId="7" borderId="11" xfId="0" applyNumberFormat="1" applyFont="1" applyFill="1" applyBorder="1" applyAlignment="1">
      <alignment horizontal="center" vertical="center" wrapText="1"/>
    </xf>
    <xf numFmtId="49" fontId="6" fillId="7" borderId="11" xfId="0" applyNumberFormat="1" applyFont="1" applyFill="1" applyBorder="1" applyAlignment="1">
      <alignment horizontal="center" vertical="center" wrapText="1"/>
    </xf>
    <xf numFmtId="49" fontId="14" fillId="7" borderId="11" xfId="0" applyNumberFormat="1" applyFont="1" applyFill="1" applyBorder="1" applyAlignment="1">
      <alignment horizontal="center" vertical="center" textRotation="90" wrapText="1"/>
    </xf>
    <xf numFmtId="49" fontId="2" fillId="7" borderId="11" xfId="0" applyNumberFormat="1" applyFont="1" applyFill="1" applyBorder="1" applyAlignment="1">
      <alignment horizontal="center" vertical="center" textRotation="90" wrapText="1"/>
    </xf>
    <xf numFmtId="49" fontId="2" fillId="7" borderId="20" xfId="0" applyNumberFormat="1"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49" fontId="14" fillId="7" borderId="20" xfId="0" applyNumberFormat="1"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14" xfId="0" applyFont="1" applyBorder="1" applyAlignment="1">
      <alignment horizontal="center" vertical="center" wrapText="1"/>
    </xf>
    <xf numFmtId="49" fontId="2" fillId="7" borderId="25" xfId="0" applyNumberFormat="1" applyFont="1" applyFill="1" applyBorder="1" applyAlignment="1">
      <alignment horizontal="center" vertical="center" textRotation="90" wrapText="1"/>
    </xf>
    <xf numFmtId="0" fontId="2" fillId="0" borderId="25" xfId="0" applyFont="1" applyBorder="1" applyAlignment="1">
      <alignment horizontal="center" vertical="center" textRotation="90" wrapText="1"/>
    </xf>
    <xf numFmtId="0" fontId="2" fillId="0" borderId="26" xfId="0" applyFont="1" applyBorder="1" applyAlignment="1">
      <alignment horizontal="center" vertical="center" textRotation="90" wrapText="1"/>
    </xf>
    <xf numFmtId="0" fontId="2" fillId="0" borderId="7" xfId="0" applyFont="1" applyBorder="1" applyAlignment="1">
      <alignment horizontal="center" vertical="center" textRotation="90" wrapText="1"/>
    </xf>
    <xf numFmtId="0" fontId="2" fillId="0" borderId="15" xfId="0" applyFont="1" applyBorder="1" applyAlignment="1">
      <alignment horizontal="center" vertical="center" textRotation="90" wrapText="1"/>
    </xf>
    <xf numFmtId="49" fontId="1" fillId="7" borderId="11" xfId="0" applyNumberFormat="1" applyFont="1" applyFill="1" applyBorder="1" applyAlignment="1">
      <alignment horizontal="center" vertical="center" wrapText="1"/>
    </xf>
    <xf numFmtId="0" fontId="0" fillId="7" borderId="11" xfId="0" applyFill="1" applyBorder="1" applyAlignment="1">
      <alignment horizontal="center" vertical="center" wrapText="1"/>
    </xf>
    <xf numFmtId="49" fontId="7" fillId="7" borderId="24" xfId="0" applyNumberFormat="1" applyFont="1" applyFill="1" applyBorder="1" applyAlignment="1">
      <alignment horizontal="center" vertical="center" wrapText="1"/>
    </xf>
    <xf numFmtId="0" fontId="0" fillId="0" borderId="25" xfId="0" applyBorder="1" applyAlignment="1">
      <alignment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8"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wrapText="1"/>
    </xf>
    <xf numFmtId="15" fontId="0" fillId="5" borderId="11" xfId="0" applyNumberFormat="1" applyFill="1" applyBorder="1" applyAlignment="1" applyProtection="1">
      <alignment horizontal="center" vertical="center" wrapText="1"/>
      <protection locked="0"/>
    </xf>
    <xf numFmtId="49" fontId="7"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49" fontId="4" fillId="7" borderId="5" xfId="0" applyNumberFormat="1" applyFont="1" applyFill="1" applyBorder="1" applyAlignment="1">
      <alignment horizontal="center" vertical="center" wrapText="1"/>
    </xf>
    <xf numFmtId="0" fontId="33" fillId="7" borderId="11" xfId="0" applyFont="1" applyFill="1" applyBorder="1" applyAlignment="1">
      <alignment horizontal="center" vertical="center" wrapText="1"/>
    </xf>
    <xf numFmtId="0" fontId="33" fillId="7" borderId="20" xfId="0" applyFont="1" applyFill="1" applyBorder="1" applyAlignment="1">
      <alignment horizontal="center" vertical="center" wrapText="1"/>
    </xf>
    <xf numFmtId="1" fontId="4" fillId="0" borderId="11" xfId="0" applyNumberFormat="1" applyFont="1" applyBorder="1" applyAlignment="1">
      <alignment horizontal="center" vertical="center" wrapText="1"/>
    </xf>
    <xf numFmtId="1" fontId="1" fillId="0" borderId="11" xfId="0" applyNumberFormat="1" applyFont="1" applyBorder="1" applyAlignment="1">
      <alignment horizontal="center" vertical="center" wrapText="1"/>
    </xf>
    <xf numFmtId="49" fontId="1" fillId="6" borderId="0" xfId="0" applyNumberFormat="1" applyFont="1" applyFill="1" applyAlignment="1">
      <alignment wrapText="1"/>
    </xf>
    <xf numFmtId="0" fontId="0" fillId="0" borderId="0" xfId="0" applyAlignment="1">
      <alignment wrapText="1"/>
    </xf>
    <xf numFmtId="49" fontId="1" fillId="6" borderId="0" xfId="0" applyNumberFormat="1" applyFont="1" applyFill="1" applyAlignment="1">
      <alignment horizontal="center" wrapText="1"/>
    </xf>
    <xf numFmtId="0" fontId="0" fillId="0" borderId="0" xfId="0" applyAlignment="1">
      <alignment horizontal="center" wrapText="1"/>
    </xf>
    <xf numFmtId="3" fontId="0" fillId="10" borderId="7" xfId="0" applyNumberFormat="1" applyFill="1" applyBorder="1" applyAlignment="1" applyProtection="1">
      <alignment horizontal="center" vertical="center" wrapText="1"/>
      <protection locked="0"/>
    </xf>
    <xf numFmtId="49" fontId="1" fillId="0" borderId="0" xfId="0" applyNumberFormat="1" applyFont="1" applyAlignment="1">
      <alignment horizontal="right" wrapText="1"/>
    </xf>
    <xf numFmtId="49" fontId="0" fillId="0" borderId="0" xfId="0" applyNumberFormat="1" applyAlignment="1">
      <alignment horizontal="right" wrapText="1"/>
    </xf>
    <xf numFmtId="49" fontId="1" fillId="3" borderId="33" xfId="0" applyNumberFormat="1" applyFont="1" applyFill="1" applyBorder="1" applyAlignment="1" applyProtection="1">
      <alignment wrapText="1"/>
      <protection locked="0"/>
    </xf>
    <xf numFmtId="49" fontId="0" fillId="3" borderId="33" xfId="0" applyNumberFormat="1" applyFill="1" applyBorder="1" applyAlignment="1" applyProtection="1">
      <alignment wrapText="1"/>
      <protection locked="0"/>
    </xf>
    <xf numFmtId="49" fontId="1" fillId="3" borderId="32" xfId="0" applyNumberFormat="1" applyFont="1" applyFill="1" applyBorder="1" applyAlignment="1" applyProtection="1">
      <alignment wrapText="1"/>
      <protection locked="0"/>
    </xf>
    <xf numFmtId="49" fontId="0" fillId="3" borderId="32" xfId="0" applyNumberFormat="1" applyFill="1" applyBorder="1" applyAlignment="1" applyProtection="1">
      <alignment wrapText="1"/>
      <protection locked="0"/>
    </xf>
    <xf numFmtId="0" fontId="0" fillId="10" borderId="7" xfId="0" applyFill="1" applyBorder="1" applyAlignment="1" applyProtection="1">
      <alignment horizontal="center" vertical="center"/>
      <protection locked="0"/>
    </xf>
    <xf numFmtId="3" fontId="0" fillId="0" borderId="7" xfId="0" applyNumberFormat="1" applyBorder="1" applyAlignment="1">
      <alignment horizontal="center" vertical="center" wrapText="1"/>
    </xf>
    <xf numFmtId="0" fontId="4" fillId="10" borderId="20" xfId="0" applyFont="1" applyFill="1" applyBorder="1" applyAlignment="1" applyProtection="1">
      <alignment horizontal="center" vertical="center" wrapText="1"/>
      <protection locked="0"/>
    </xf>
    <xf numFmtId="0" fontId="4" fillId="10" borderId="14" xfId="0" applyFont="1" applyFill="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7" borderId="11" xfId="0" applyFont="1" applyFill="1" applyBorder="1" applyAlignment="1">
      <alignment horizontal="center" wrapText="1"/>
    </xf>
    <xf numFmtId="0" fontId="4" fillId="7" borderId="20" xfId="0" applyFont="1" applyFill="1" applyBorder="1" applyAlignment="1">
      <alignment horizontal="center" wrapText="1"/>
    </xf>
    <xf numFmtId="0" fontId="0" fillId="0" borderId="5" xfId="0" applyBorder="1" applyAlignment="1">
      <alignment horizontal="center" wrapText="1"/>
    </xf>
    <xf numFmtId="49" fontId="4" fillId="10" borderId="11" xfId="0" applyNumberFormat="1" applyFont="1" applyFill="1" applyBorder="1" applyAlignment="1" applyProtection="1">
      <alignment horizontal="center" vertical="center" wrapText="1"/>
      <protection locked="0"/>
    </xf>
    <xf numFmtId="49" fontId="0" fillId="10" borderId="11" xfId="0" applyNumberFormat="1" applyFill="1" applyBorder="1" applyAlignment="1" applyProtection="1">
      <alignment horizontal="center" vertical="center" wrapText="1"/>
      <protection locked="0"/>
    </xf>
    <xf numFmtId="166" fontId="0" fillId="0" borderId="7" xfId="0" applyNumberFormat="1" applyBorder="1" applyAlignment="1">
      <alignment horizontal="center" vertical="center" wrapText="1"/>
    </xf>
    <xf numFmtId="49" fontId="0" fillId="0" borderId="0" xfId="0" applyNumberFormat="1" applyAlignment="1">
      <alignment wrapText="1"/>
    </xf>
    <xf numFmtId="49" fontId="7" fillId="0" borderId="0" xfId="0" applyNumberFormat="1" applyFont="1" applyAlignment="1">
      <alignment horizontal="center" wrapText="1"/>
    </xf>
    <xf numFmtId="49" fontId="18" fillId="0" borderId="0" xfId="0" applyNumberFormat="1" applyFont="1" applyAlignment="1">
      <alignment horizontal="center" wrapText="1"/>
    </xf>
    <xf numFmtId="49" fontId="12" fillId="0" borderId="0" xfId="0" applyNumberFormat="1" applyFont="1" applyAlignment="1">
      <alignment horizontal="center" wrapText="1"/>
    </xf>
    <xf numFmtId="0" fontId="0" fillId="0" borderId="0" xfId="0" applyAlignment="1">
      <alignment horizontal="right" vertical="justify" wrapText="1"/>
    </xf>
    <xf numFmtId="0" fontId="0" fillId="0" borderId="7" xfId="0" applyBorder="1" applyAlignment="1">
      <alignment wrapText="1"/>
    </xf>
    <xf numFmtId="0" fontId="1" fillId="0" borderId="0" xfId="0" applyFont="1" applyAlignment="1">
      <alignment wrapText="1"/>
    </xf>
    <xf numFmtId="49" fontId="1" fillId="3" borderId="7" xfId="0" applyNumberFormat="1" applyFont="1" applyFill="1" applyBorder="1" applyAlignment="1" applyProtection="1">
      <alignment horizontal="center" wrapText="1"/>
      <protection locked="0"/>
    </xf>
    <xf numFmtId="0" fontId="52" fillId="10" borderId="7" xfId="0" applyFont="1" applyFill="1" applyBorder="1" applyAlignment="1" applyProtection="1">
      <alignment horizontal="center" wrapText="1"/>
      <protection locked="0"/>
    </xf>
    <xf numFmtId="49" fontId="1" fillId="6" borderId="0" xfId="0" applyNumberFormat="1" applyFont="1" applyFill="1" applyAlignment="1">
      <alignment horizontal="right" wrapText="1"/>
    </xf>
    <xf numFmtId="0" fontId="0" fillId="0" borderId="0" xfId="0" applyAlignment="1">
      <alignment horizontal="right" wrapText="1"/>
    </xf>
    <xf numFmtId="49" fontId="1" fillId="10" borderId="7" xfId="0" applyNumberFormat="1" applyFont="1" applyFill="1" applyBorder="1" applyAlignment="1" applyProtection="1">
      <alignment horizontal="center" vertical="center" wrapText="1"/>
      <protection locked="0"/>
    </xf>
    <xf numFmtId="0" fontId="0" fillId="10" borderId="7" xfId="0" applyFill="1" applyBorder="1" applyAlignment="1" applyProtection="1">
      <alignment horizontal="center" vertical="center" wrapText="1"/>
      <protection locked="0"/>
    </xf>
    <xf numFmtId="49" fontId="4" fillId="7" borderId="24" xfId="0" applyNumberFormat="1" applyFont="1" applyFill="1" applyBorder="1" applyAlignment="1">
      <alignment horizontal="center" wrapText="1"/>
    </xf>
    <xf numFmtId="49" fontId="4" fillId="7" borderId="25" xfId="0" applyNumberFormat="1" applyFont="1" applyFill="1" applyBorder="1" applyAlignment="1">
      <alignment horizontal="center" wrapText="1"/>
    </xf>
    <xf numFmtId="49" fontId="4" fillId="7" borderId="26" xfId="0" applyNumberFormat="1" applyFont="1" applyFill="1" applyBorder="1" applyAlignment="1">
      <alignment horizontal="center" wrapText="1"/>
    </xf>
    <xf numFmtId="49" fontId="1" fillId="0" borderId="27" xfId="0" applyNumberFormat="1" applyFont="1" applyBorder="1" applyAlignment="1">
      <alignment horizontal="center" wrapText="1"/>
    </xf>
    <xf numFmtId="49" fontId="1" fillId="0" borderId="0" xfId="0" applyNumberFormat="1" applyFont="1" applyAlignment="1">
      <alignment horizontal="center" wrapText="1"/>
    </xf>
    <xf numFmtId="49" fontId="1" fillId="0" borderId="16" xfId="0" applyNumberFormat="1" applyFont="1" applyBorder="1" applyAlignment="1">
      <alignment horizontal="center" wrapText="1"/>
    </xf>
    <xf numFmtId="0" fontId="1" fillId="0" borderId="28" xfId="0" applyFont="1" applyBorder="1" applyAlignment="1">
      <alignment horizontal="center" wrapText="1"/>
    </xf>
    <xf numFmtId="0" fontId="1" fillId="0" borderId="7" xfId="0" applyFont="1" applyBorder="1" applyAlignment="1">
      <alignment horizontal="center" wrapText="1"/>
    </xf>
    <xf numFmtId="0" fontId="1" fillId="0" borderId="15" xfId="0" applyFont="1" applyBorder="1" applyAlignment="1">
      <alignment horizontal="center" wrapText="1"/>
    </xf>
    <xf numFmtId="49" fontId="2" fillId="6" borderId="24" xfId="0" applyNumberFormat="1" applyFont="1" applyFill="1" applyBorder="1" applyAlignment="1">
      <alignment horizontal="justify" vertical="justify" wrapText="1"/>
    </xf>
    <xf numFmtId="0" fontId="2" fillId="0" borderId="25" xfId="0" applyFont="1" applyBorder="1" applyAlignment="1">
      <alignment horizontal="justify" vertical="justify" wrapText="1"/>
    </xf>
    <xf numFmtId="0" fontId="2" fillId="0" borderId="26" xfId="0" applyFont="1" applyBorder="1" applyAlignment="1">
      <alignment horizontal="justify" vertical="justify" wrapText="1"/>
    </xf>
    <xf numFmtId="0" fontId="2" fillId="0" borderId="27" xfId="0" applyFont="1" applyBorder="1" applyAlignment="1">
      <alignment horizontal="justify" vertical="justify" wrapText="1"/>
    </xf>
    <xf numFmtId="0" fontId="2" fillId="0" borderId="0" xfId="0" applyFont="1" applyAlignment="1">
      <alignment horizontal="justify" vertical="justify" wrapText="1"/>
    </xf>
    <xf numFmtId="0" fontId="2" fillId="0" borderId="16" xfId="0" applyFont="1" applyBorder="1" applyAlignment="1">
      <alignment horizontal="justify" vertical="justify" wrapText="1"/>
    </xf>
    <xf numFmtId="0" fontId="2" fillId="0" borderId="28" xfId="0" applyFont="1" applyBorder="1" applyAlignment="1">
      <alignment horizontal="justify" vertical="justify" wrapText="1"/>
    </xf>
    <xf numFmtId="0" fontId="2" fillId="0" borderId="7" xfId="0" applyFont="1" applyBorder="1" applyAlignment="1">
      <alignment horizontal="justify" vertical="justify" wrapText="1"/>
    </xf>
    <xf numFmtId="0" fontId="2" fillId="0" borderId="15" xfId="0" applyFont="1" applyBorder="1" applyAlignment="1">
      <alignment horizontal="justify" vertical="justify" wrapText="1"/>
    </xf>
    <xf numFmtId="49" fontId="0" fillId="0" borderId="0" xfId="0" applyNumberFormat="1" applyAlignment="1">
      <alignment horizontal="center" wrapText="1"/>
    </xf>
    <xf numFmtId="49" fontId="4" fillId="0" borderId="0" xfId="0" applyNumberFormat="1" applyFont="1" applyAlignment="1">
      <alignment horizontal="right" wrapText="1"/>
    </xf>
    <xf numFmtId="3" fontId="0" fillId="0" borderId="0" xfId="0" applyNumberFormat="1" applyAlignment="1">
      <alignment horizontal="center" vertical="center" wrapText="1"/>
    </xf>
    <xf numFmtId="0" fontId="0" fillId="0" borderId="0" xfId="0" applyAlignment="1">
      <alignment horizontal="center" vertical="center" wrapText="1"/>
    </xf>
    <xf numFmtId="3" fontId="0" fillId="0" borderId="0" xfId="0" applyNumberFormat="1" applyAlignment="1">
      <alignment wrapText="1"/>
    </xf>
    <xf numFmtId="49" fontId="1" fillId="0" borderId="0" xfId="0" applyNumberFormat="1" applyFont="1" applyAlignment="1">
      <alignment horizontal="justify" wrapText="1"/>
    </xf>
    <xf numFmtId="49" fontId="0" fillId="0" borderId="0" xfId="0" applyNumberFormat="1" applyAlignment="1">
      <alignment horizontal="justify" wrapText="1"/>
    </xf>
    <xf numFmtId="49" fontId="1" fillId="0" borderId="0" xfId="0" applyNumberFormat="1" applyFont="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0" fillId="0" borderId="16" xfId="0" applyBorder="1" applyAlignment="1">
      <alignment wrapText="1"/>
    </xf>
    <xf numFmtId="0" fontId="0" fillId="0" borderId="28" xfId="0" applyBorder="1" applyAlignment="1">
      <alignment wrapText="1"/>
    </xf>
    <xf numFmtId="0" fontId="0" fillId="0" borderId="15" xfId="0" applyBorder="1" applyAlignment="1">
      <alignment wrapText="1"/>
    </xf>
    <xf numFmtId="49" fontId="0" fillId="0" borderId="24" xfId="0" applyNumberFormat="1" applyBorder="1" applyAlignment="1">
      <alignment wrapText="1"/>
    </xf>
    <xf numFmtId="49" fontId="0" fillId="0" borderId="25" xfId="0" applyNumberFormat="1" applyBorder="1" applyAlignment="1">
      <alignment wrapText="1"/>
    </xf>
    <xf numFmtId="49" fontId="0" fillId="0" borderId="26" xfId="0" applyNumberFormat="1" applyBorder="1" applyAlignment="1">
      <alignment wrapText="1"/>
    </xf>
    <xf numFmtId="49" fontId="0" fillId="0" borderId="27" xfId="0" applyNumberFormat="1" applyBorder="1" applyAlignment="1">
      <alignment wrapText="1"/>
    </xf>
    <xf numFmtId="49" fontId="0" fillId="0" borderId="16" xfId="0" applyNumberFormat="1" applyBorder="1" applyAlignment="1">
      <alignment wrapText="1"/>
    </xf>
    <xf numFmtId="49" fontId="0" fillId="0" borderId="28" xfId="0" applyNumberFormat="1" applyBorder="1" applyAlignment="1">
      <alignment wrapText="1"/>
    </xf>
    <xf numFmtId="49" fontId="0" fillId="0" borderId="7" xfId="0" applyNumberFormat="1" applyBorder="1" applyAlignment="1">
      <alignment wrapText="1"/>
    </xf>
    <xf numFmtId="49" fontId="0" fillId="0" borderId="15" xfId="0" applyNumberFormat="1" applyBorder="1" applyAlignment="1">
      <alignment wrapText="1"/>
    </xf>
    <xf numFmtId="0" fontId="1" fillId="0" borderId="11" xfId="0" applyFont="1" applyBorder="1" applyAlignment="1">
      <alignment horizontal="justify" wrapText="1"/>
    </xf>
    <xf numFmtId="0" fontId="1" fillId="0" borderId="11" xfId="0" applyFont="1" applyBorder="1" applyAlignment="1">
      <alignment wrapText="1"/>
    </xf>
    <xf numFmtId="0" fontId="26" fillId="0" borderId="11" xfId="0" applyFont="1" applyBorder="1" applyAlignment="1">
      <alignment horizontal="justify" wrapText="1"/>
    </xf>
    <xf numFmtId="0" fontId="55" fillId="0" borderId="0" xfId="0" applyFont="1" applyAlignment="1">
      <alignment horizontal="justify" wrapText="1"/>
    </xf>
    <xf numFmtId="0" fontId="54" fillId="0" borderId="0" xfId="0" applyFont="1" applyAlignment="1">
      <alignment wrapText="1"/>
    </xf>
    <xf numFmtId="169" fontId="14" fillId="0" borderId="21" xfId="2" applyNumberFormat="1" applyFont="1" applyBorder="1" applyAlignment="1">
      <alignment horizontal="center" vertical="center" wrapText="1"/>
    </xf>
    <xf numFmtId="0" fontId="2" fillId="0" borderId="27" xfId="0" applyFont="1" applyBorder="1" applyAlignment="1">
      <alignment horizontal="justify" wrapText="1"/>
    </xf>
    <xf numFmtId="0" fontId="2" fillId="0" borderId="0" xfId="0" applyFont="1" applyBorder="1" applyAlignment="1">
      <alignment wrapText="1"/>
    </xf>
    <xf numFmtId="0" fontId="13" fillId="0" borderId="0" xfId="0" applyFont="1" applyAlignment="1">
      <alignment horizontal="justify" wrapText="1"/>
    </xf>
    <xf numFmtId="0" fontId="14" fillId="0" borderId="0" xfId="0" applyFont="1" applyAlignment="1">
      <alignment wrapText="1"/>
    </xf>
    <xf numFmtId="0" fontId="14" fillId="0" borderId="27" xfId="0" applyFont="1" applyBorder="1" applyAlignment="1">
      <alignment horizontal="justify" wrapText="1"/>
    </xf>
    <xf numFmtId="0" fontId="14" fillId="0" borderId="0" xfId="0" applyFont="1" applyBorder="1" applyAlignment="1">
      <alignment wrapText="1"/>
    </xf>
    <xf numFmtId="0" fontId="14" fillId="0" borderId="16" xfId="0" applyFont="1" applyBorder="1" applyAlignment="1">
      <alignment wrapText="1"/>
    </xf>
    <xf numFmtId="4" fontId="14" fillId="0" borderId="21" xfId="0" applyNumberFormat="1" applyFont="1" applyBorder="1" applyAlignment="1">
      <alignment horizontal="center" vertical="top" wrapText="1"/>
    </xf>
    <xf numFmtId="169" fontId="0" fillId="0" borderId="21" xfId="2" applyNumberFormat="1" applyFont="1" applyBorder="1" applyAlignment="1">
      <alignment horizontal="center" vertical="center" wrapText="1"/>
    </xf>
    <xf numFmtId="0" fontId="14" fillId="0" borderId="0" xfId="0" applyFont="1" applyAlignment="1">
      <alignment horizontal="justify" wrapText="1"/>
    </xf>
    <xf numFmtId="0" fontId="14" fillId="0" borderId="21" xfId="0" applyFont="1" applyBorder="1" applyAlignment="1">
      <alignment horizontal="center" vertical="top" wrapText="1"/>
    </xf>
    <xf numFmtId="0" fontId="14" fillId="0" borderId="21" xfId="0" applyFont="1" applyBorder="1" applyAlignment="1">
      <alignment horizontal="center" vertical="center" wrapText="1"/>
    </xf>
    <xf numFmtId="0" fontId="20" fillId="0" borderId="0" xfId="0" applyFont="1" applyAlignment="1">
      <alignment wrapText="1"/>
    </xf>
    <xf numFmtId="0" fontId="14" fillId="0" borderId="28" xfId="0" applyFont="1" applyBorder="1" applyAlignment="1">
      <alignment horizontal="justify" wrapText="1"/>
    </xf>
    <xf numFmtId="0" fontId="33" fillId="0" borderId="0" xfId="0" applyFont="1" applyAlignment="1">
      <alignment wrapText="1"/>
    </xf>
    <xf numFmtId="0" fontId="1" fillId="6" borderId="11" xfId="0" applyFont="1" applyFill="1" applyBorder="1" applyAlignment="1">
      <alignment horizontal="justify" wrapText="1"/>
    </xf>
    <xf numFmtId="0" fontId="1" fillId="6" borderId="11" xfId="0" applyFont="1" applyFill="1" applyBorder="1" applyAlignment="1">
      <alignment wrapText="1"/>
    </xf>
    <xf numFmtId="0" fontId="26" fillId="6" borderId="20" xfId="0" applyFont="1" applyFill="1" applyBorder="1" applyAlignment="1">
      <alignment horizontal="justify" vertical="top" wrapText="1"/>
    </xf>
    <xf numFmtId="0" fontId="0" fillId="6" borderId="5" xfId="0" applyFill="1" applyBorder="1" applyAlignment="1">
      <alignment vertical="top" wrapText="1"/>
    </xf>
    <xf numFmtId="0" fontId="0" fillId="6" borderId="14" xfId="0" applyFill="1" applyBorder="1" applyAlignment="1">
      <alignment vertical="top" wrapText="1"/>
    </xf>
    <xf numFmtId="49" fontId="26" fillId="0" borderId="20" xfId="0" applyNumberFormat="1" applyFont="1" applyBorder="1" applyAlignment="1">
      <alignment horizontal="justify" vertical="center" wrapText="1"/>
    </xf>
    <xf numFmtId="49" fontId="1" fillId="0" borderId="5" xfId="0" applyNumberFormat="1" applyFont="1" applyBorder="1" applyAlignment="1">
      <alignment vertical="center" wrapText="1"/>
    </xf>
    <xf numFmtId="49" fontId="1" fillId="0" borderId="14" xfId="0" applyNumberFormat="1" applyFont="1" applyBorder="1" applyAlignment="1">
      <alignment vertical="center" wrapText="1"/>
    </xf>
    <xf numFmtId="0" fontId="7" fillId="0" borderId="0" xfId="0" applyFont="1" applyAlignment="1">
      <alignment horizontal="center" wrapText="1"/>
    </xf>
    <xf numFmtId="0" fontId="18" fillId="0" borderId="0" xfId="0" applyFont="1" applyAlignment="1">
      <alignment wrapText="1"/>
    </xf>
    <xf numFmtId="0" fontId="4" fillId="0" borderId="0" xfId="0" applyFont="1" applyAlignment="1">
      <alignment horizontal="center" wrapText="1"/>
    </xf>
    <xf numFmtId="0" fontId="4" fillId="0" borderId="0" xfId="0" applyFont="1" applyAlignment="1">
      <alignment wrapText="1"/>
    </xf>
    <xf numFmtId="0" fontId="24" fillId="4" borderId="0" xfId="0" applyFont="1" applyFill="1" applyAlignment="1">
      <alignment horizontal="center" wrapText="1"/>
    </xf>
    <xf numFmtId="0" fontId="8" fillId="4" borderId="0" xfId="0" applyFont="1" applyFill="1" applyAlignment="1">
      <alignment wrapText="1"/>
    </xf>
    <xf numFmtId="0" fontId="14" fillId="0" borderId="8" xfId="0" applyFont="1" applyBorder="1" applyAlignment="1">
      <alignment wrapText="1"/>
    </xf>
    <xf numFmtId="0" fontId="14" fillId="0" borderId="10" xfId="0" applyFont="1" applyBorder="1" applyAlignment="1">
      <alignment horizontal="center" vertical="top" wrapText="1"/>
    </xf>
    <xf numFmtId="20" fontId="14" fillId="0" borderId="0" xfId="0" applyNumberFormat="1" applyFont="1" applyAlignment="1">
      <alignment horizontal="justify"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13" fillId="0" borderId="1" xfId="0" applyFont="1" applyBorder="1" applyAlignment="1">
      <alignment horizontal="center" vertical="top" wrapText="1"/>
    </xf>
    <xf numFmtId="0" fontId="13" fillId="0" borderId="13" xfId="0" applyFont="1" applyBorder="1" applyAlignment="1">
      <alignment horizontal="center" vertical="top" wrapText="1"/>
    </xf>
    <xf numFmtId="0" fontId="13" fillId="0" borderId="6" xfId="0" applyFont="1" applyBorder="1" applyAlignment="1">
      <alignment horizontal="center" vertical="top" wrapText="1"/>
    </xf>
    <xf numFmtId="0" fontId="0" fillId="0" borderId="4" xfId="0" applyBorder="1" applyAlignment="1">
      <alignment wrapText="1"/>
    </xf>
    <xf numFmtId="0" fontId="0" fillId="0" borderId="2" xfId="0" applyBorder="1" applyAlignment="1">
      <alignment wrapText="1"/>
    </xf>
    <xf numFmtId="0" fontId="0" fillId="0" borderId="3" xfId="0" applyBorder="1" applyAlignment="1">
      <alignment wrapText="1"/>
    </xf>
    <xf numFmtId="0" fontId="3" fillId="0" borderId="22" xfId="0" applyFont="1" applyBorder="1" applyAlignment="1">
      <alignment horizontal="center" vertical="top" wrapText="1"/>
    </xf>
    <xf numFmtId="0" fontId="3" fillId="0" borderId="30" xfId="0" applyFont="1" applyBorder="1" applyAlignment="1">
      <alignment horizontal="center" vertical="top" wrapText="1"/>
    </xf>
    <xf numFmtId="0" fontId="3" fillId="0" borderId="29" xfId="0" applyFont="1" applyBorder="1" applyAlignment="1">
      <alignment horizontal="center" vertical="top" wrapText="1"/>
    </xf>
    <xf numFmtId="0" fontId="2" fillId="0" borderId="22" xfId="0" applyFont="1" applyBorder="1" applyAlignment="1">
      <alignment horizontal="center" vertical="top" wrapText="1"/>
    </xf>
    <xf numFmtId="0" fontId="2" fillId="0" borderId="30" xfId="0" applyFont="1" applyBorder="1" applyAlignment="1">
      <alignment horizontal="center" vertical="top" wrapText="1"/>
    </xf>
    <xf numFmtId="0" fontId="2" fillId="0" borderId="29" xfId="0" applyFont="1" applyBorder="1" applyAlignment="1">
      <alignment horizontal="center" vertical="top" wrapText="1"/>
    </xf>
    <xf numFmtId="3" fontId="14" fillId="0" borderId="21" xfId="0" applyNumberFormat="1" applyFont="1" applyBorder="1" applyAlignment="1">
      <alignment horizontal="center" vertical="center" wrapText="1"/>
    </xf>
    <xf numFmtId="3" fontId="0" fillId="0" borderId="21" xfId="0" applyNumberFormat="1" applyBorder="1" applyAlignment="1">
      <alignment horizontal="center" vertical="center"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15" fillId="0" borderId="21" xfId="0" applyFont="1" applyBorder="1" applyAlignment="1">
      <alignment horizontal="justify" vertical="top" wrapText="1"/>
    </xf>
    <xf numFmtId="0" fontId="15" fillId="0" borderId="21" xfId="0" applyFont="1" applyBorder="1" applyAlignment="1">
      <alignment wrapText="1"/>
    </xf>
    <xf numFmtId="49" fontId="4" fillId="0" borderId="21" xfId="0" applyNumberFormat="1" applyFont="1" applyBorder="1" applyAlignment="1">
      <alignment wrapText="1"/>
    </xf>
    <xf numFmtId="0" fontId="4" fillId="0" borderId="21" xfId="0" applyFont="1" applyBorder="1" applyAlignment="1">
      <alignment horizontal="center" vertical="top" wrapText="1"/>
    </xf>
    <xf numFmtId="0" fontId="4" fillId="0" borderId="1" xfId="0" applyFont="1" applyBorder="1" applyAlignment="1">
      <alignment horizontal="center" vertical="top" wrapText="1"/>
    </xf>
    <xf numFmtId="0" fontId="15" fillId="0" borderId="13" xfId="0" applyFont="1" applyBorder="1" applyAlignment="1">
      <alignment wrapText="1"/>
    </xf>
    <xf numFmtId="0" fontId="15" fillId="0" borderId="6" xfId="0" applyFont="1" applyBorder="1" applyAlignment="1">
      <alignment wrapText="1"/>
    </xf>
    <xf numFmtId="0" fontId="1" fillId="0" borderId="22" xfId="0" applyFont="1" applyBorder="1" applyAlignment="1">
      <alignment horizontal="justify" vertical="top" wrapText="1"/>
    </xf>
    <xf numFmtId="0" fontId="15" fillId="0" borderId="22" xfId="0" applyFont="1" applyBorder="1" applyAlignment="1">
      <alignment wrapText="1"/>
    </xf>
    <xf numFmtId="0" fontId="1" fillId="0" borderId="34" xfId="0" applyFont="1" applyBorder="1" applyAlignment="1">
      <alignment horizontal="center" vertical="top" wrapText="1"/>
    </xf>
    <xf numFmtId="0" fontId="1" fillId="0" borderId="0" xfId="0" applyFont="1" applyBorder="1" applyAlignment="1">
      <alignment wrapText="1"/>
    </xf>
    <xf numFmtId="0" fontId="1" fillId="0" borderId="8" xfId="0" applyFont="1" applyBorder="1" applyAlignment="1">
      <alignment wrapText="1"/>
    </xf>
    <xf numFmtId="0" fontId="15" fillId="0" borderId="35" xfId="0" applyFont="1" applyBorder="1" applyAlignment="1">
      <alignment horizontal="center" vertical="center" wrapText="1"/>
    </xf>
    <xf numFmtId="0" fontId="0" fillId="0" borderId="37" xfId="0" applyBorder="1" applyAlignment="1">
      <alignment wrapText="1"/>
    </xf>
    <xf numFmtId="0" fontId="0" fillId="0" borderId="38" xfId="0" applyBorder="1" applyAlignment="1">
      <alignment wrapText="1"/>
    </xf>
    <xf numFmtId="169" fontId="15" fillId="0" borderId="1" xfId="2" applyNumberFormat="1" applyFont="1" applyBorder="1" applyAlignment="1">
      <alignment horizontal="center" vertical="center" wrapText="1"/>
    </xf>
    <xf numFmtId="0" fontId="0" fillId="0" borderId="34" xfId="0" applyBorder="1" applyAlignment="1">
      <alignment wrapText="1"/>
    </xf>
    <xf numFmtId="0" fontId="1" fillId="0" borderId="4" xfId="0" applyFont="1" applyBorder="1" applyAlignment="1">
      <alignment horizontal="center" vertical="top" wrapText="1"/>
    </xf>
    <xf numFmtId="0" fontId="1" fillId="0" borderId="2" xfId="0" applyFont="1" applyBorder="1" applyAlignment="1">
      <alignment wrapText="1"/>
    </xf>
    <xf numFmtId="0" fontId="1" fillId="0" borderId="3" xfId="0" applyFont="1" applyBorder="1" applyAlignment="1">
      <alignment wrapText="1"/>
    </xf>
  </cellXfs>
  <cellStyles count="4">
    <cellStyle name="Hipervínculo" xfId="3" builtinId="8"/>
    <cellStyle name="Millares" xfId="1" builtinId="3"/>
    <cellStyle name="Moneda" xfId="2" builtinId="4"/>
    <cellStyle name="Normal" xfId="0" builtinId="0"/>
  </cellStyles>
  <dxfs count="1">
    <dxf>
      <font>
        <color rgb="FFFF0000"/>
      </font>
    </dxf>
  </dxfs>
  <tableStyles count="0" defaultTableStyle="TableStyleMedium9" defaultPivotStyle="PivotStyleLight16"/>
  <colors>
    <mruColors>
      <color rgb="FFCCFF99"/>
      <color rgb="FFFFFF99"/>
      <color rgb="FFE9FD6F"/>
      <color rgb="FFF0FA72"/>
      <color rgb="FFE9F828"/>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8738</xdr:colOff>
      <xdr:row>0</xdr:row>
      <xdr:rowOff>34954</xdr:rowOff>
    </xdr:from>
    <xdr:to>
      <xdr:col>7</xdr:col>
      <xdr:colOff>112545</xdr:colOff>
      <xdr:row>5</xdr:row>
      <xdr:rowOff>73054</xdr:rowOff>
    </xdr:to>
    <xdr:pic>
      <xdr:nvPicPr>
        <xdr:cNvPr id="2" name="Picture 1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738" y="34954"/>
          <a:ext cx="970582" cy="971550"/>
        </a:xfrm>
        <a:prstGeom prst="rect">
          <a:avLst/>
        </a:prstGeom>
        <a:noFill/>
        <a:ln w="9525">
          <a:noFill/>
          <a:miter lim="800000"/>
          <a:headEnd/>
          <a:tailEnd/>
        </a:ln>
        <a:effectLst/>
      </xdr:spPr>
    </xdr:pic>
    <xdr:clientData/>
  </xdr:twoCellAnchor>
  <xdr:twoCellAnchor editAs="oneCell">
    <xdr:from>
      <xdr:col>66</xdr:col>
      <xdr:colOff>88169</xdr:colOff>
      <xdr:row>0</xdr:row>
      <xdr:rowOff>28575</xdr:rowOff>
    </xdr:from>
    <xdr:to>
      <xdr:col>88</xdr:col>
      <xdr:colOff>116745</xdr:colOff>
      <xdr:row>4</xdr:row>
      <xdr:rowOff>71482</xdr:rowOff>
    </xdr:to>
    <xdr:pic>
      <xdr:nvPicPr>
        <xdr:cNvPr id="3" name="125 Imagen" descr="D:\AAAA hoja institucional 2011 al 2018\Logo 2021\LOGO COMFA CAUCA FONDO BLANCO.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rcRect/>
        <a:stretch>
          <a:fillRect/>
        </a:stretch>
      </xdr:blipFill>
      <xdr:spPr bwMode="auto">
        <a:xfrm>
          <a:off x="8260619" y="28575"/>
          <a:ext cx="2752725" cy="814432"/>
        </a:xfrm>
        <a:prstGeom prst="rect">
          <a:avLst/>
        </a:prstGeom>
        <a:noFill/>
        <a:ln w="9525">
          <a:noFill/>
          <a:miter lim="800000"/>
          <a:headEnd/>
          <a:tailEnd/>
        </a:ln>
      </xdr:spPr>
    </xdr:pic>
    <xdr:clientData/>
  </xdr:twoCellAnchor>
  <xdr:twoCellAnchor>
    <xdr:from>
      <xdr:col>71</xdr:col>
      <xdr:colOff>0</xdr:colOff>
      <xdr:row>5</xdr:row>
      <xdr:rowOff>0</xdr:rowOff>
    </xdr:from>
    <xdr:to>
      <xdr:col>85</xdr:col>
      <xdr:colOff>95250</xdr:colOff>
      <xdr:row>7</xdr:row>
      <xdr:rowOff>19050</xdr:rowOff>
    </xdr:to>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91575" y="933450"/>
          <a:ext cx="1828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74</xdr:col>
      <xdr:colOff>43692</xdr:colOff>
      <xdr:row>62</xdr:row>
      <xdr:rowOff>87381</xdr:rowOff>
    </xdr:from>
    <xdr:to>
      <xdr:col>89</xdr:col>
      <xdr:colOff>16603</xdr:colOff>
      <xdr:row>64</xdr:row>
      <xdr:rowOff>87381</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06742" y="14374881"/>
          <a:ext cx="1830286"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75</xdr:col>
      <xdr:colOff>34950</xdr:colOff>
      <xdr:row>119</xdr:row>
      <xdr:rowOff>78657</xdr:rowOff>
    </xdr:from>
    <xdr:to>
      <xdr:col>90</xdr:col>
      <xdr:colOff>7859</xdr:colOff>
      <xdr:row>121</xdr:row>
      <xdr:rowOff>17477</xdr:rowOff>
    </xdr:to>
    <xdr:pic>
      <xdr:nvPicPr>
        <xdr:cNvPr id="6" name="Imagen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2748" y="26844781"/>
          <a:ext cx="1808001" cy="3058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8739</xdr:colOff>
      <xdr:row>128</xdr:row>
      <xdr:rowOff>174780</xdr:rowOff>
    </xdr:from>
    <xdr:to>
      <xdr:col>1</xdr:col>
      <xdr:colOff>73558</xdr:colOff>
      <xdr:row>129</xdr:row>
      <xdr:rowOff>122348</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739" y="34150193"/>
          <a:ext cx="300759" cy="253417"/>
        </a:xfrm>
        <a:prstGeom prst="rect">
          <a:avLst/>
        </a:prstGeom>
      </xdr:spPr>
    </xdr:pic>
    <xdr:clientData/>
  </xdr:twoCellAnchor>
  <xdr:twoCellAnchor editAs="oneCell">
    <xdr:from>
      <xdr:col>0</xdr:col>
      <xdr:colOff>8739</xdr:colOff>
      <xdr:row>57</xdr:row>
      <xdr:rowOff>61173</xdr:rowOff>
    </xdr:from>
    <xdr:to>
      <xdr:col>1</xdr:col>
      <xdr:colOff>73558</xdr:colOff>
      <xdr:row>58</xdr:row>
      <xdr:rowOff>104865</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stretch>
          <a:fillRect/>
        </a:stretch>
      </xdr:blipFill>
      <xdr:spPr>
        <a:xfrm>
          <a:off x="8739" y="16113856"/>
          <a:ext cx="300759" cy="253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0</xdr:row>
      <xdr:rowOff>0</xdr:rowOff>
    </xdr:from>
    <xdr:to>
      <xdr:col>7</xdr:col>
      <xdr:colOff>152400</xdr:colOff>
      <xdr:row>2</xdr:row>
      <xdr:rowOff>142875</xdr:rowOff>
    </xdr:to>
    <xdr:pic>
      <xdr:nvPicPr>
        <xdr:cNvPr id="53249" name="Picture 1" descr="COMFACAUCA3d">
          <a:extLst>
            <a:ext uri="{FF2B5EF4-FFF2-40B4-BE49-F238E27FC236}">
              <a16:creationId xmlns:a16="http://schemas.microsoft.com/office/drawing/2014/main" id="{00000000-0008-0000-0100-000001D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50" y="0"/>
          <a:ext cx="1800225" cy="561975"/>
        </a:xfrm>
        <a:prstGeom prst="rect">
          <a:avLst/>
        </a:prstGeom>
        <a:noFill/>
        <a:ln w="9525">
          <a:noFill/>
          <a:miter lim="800000"/>
          <a:headEnd/>
          <a:tailEnd/>
        </a:ln>
      </xdr:spPr>
    </xdr:pic>
    <xdr:clientData/>
  </xdr:twoCellAnchor>
  <xdr:twoCellAnchor>
    <xdr:from>
      <xdr:col>25</xdr:col>
      <xdr:colOff>263525</xdr:colOff>
      <xdr:row>58</xdr:row>
      <xdr:rowOff>149225</xdr:rowOff>
    </xdr:from>
    <xdr:to>
      <xdr:col>26</xdr:col>
      <xdr:colOff>209550</xdr:colOff>
      <xdr:row>64</xdr:row>
      <xdr:rowOff>78610</xdr:rowOff>
    </xdr:to>
    <xdr:pic>
      <xdr:nvPicPr>
        <xdr:cNvPr id="50177" name="Imagen 1">
          <a:extLst>
            <a:ext uri="{FF2B5EF4-FFF2-40B4-BE49-F238E27FC236}">
              <a16:creationId xmlns:a16="http://schemas.microsoft.com/office/drawing/2014/main" id="{00000000-0008-0000-0100-000001C40000}"/>
            </a:ext>
          </a:extLst>
        </xdr:cNvPr>
        <xdr:cNvPicPr>
          <a:picLocks noChangeAspect="1" noChangeArrowheads="1"/>
        </xdr:cNvPicPr>
      </xdr:nvPicPr>
      <xdr:blipFill>
        <a:blip xmlns:r="http://schemas.openxmlformats.org/officeDocument/2006/relationships" r:embed="rId2"/>
        <a:srcRect t="6531" r="68576" b="5865"/>
        <a:stretch>
          <a:fillRect/>
        </a:stretch>
      </xdr:blipFill>
      <xdr:spPr bwMode="auto">
        <a:xfrm>
          <a:off x="6308725" y="9197975"/>
          <a:ext cx="263525" cy="9199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31174</xdr:rowOff>
    </xdr:from>
    <xdr:to>
      <xdr:col>3</xdr:col>
      <xdr:colOff>62891</xdr:colOff>
      <xdr:row>1</xdr:row>
      <xdr:rowOff>173183</xdr:rowOff>
    </xdr:to>
    <xdr:pic>
      <xdr:nvPicPr>
        <xdr:cNvPr id="56321" name="Picture 1" descr="COMFACAUCA3d">
          <a:extLst>
            <a:ext uri="{FF2B5EF4-FFF2-40B4-BE49-F238E27FC236}">
              <a16:creationId xmlns:a16="http://schemas.microsoft.com/office/drawing/2014/main" id="{00000000-0008-0000-0200-000001D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31174"/>
          <a:ext cx="1347900" cy="306532"/>
        </a:xfrm>
        <a:prstGeom prst="rect">
          <a:avLst/>
        </a:prstGeom>
        <a:noFill/>
        <a:ln w="9525">
          <a:noFill/>
          <a:miter lim="800000"/>
          <a:headEnd/>
          <a:tailEnd/>
        </a:ln>
      </xdr:spPr>
    </xdr:pic>
    <xdr:clientData/>
  </xdr:twoCellAnchor>
  <xdr:twoCellAnchor>
    <xdr:from>
      <xdr:col>12</xdr:col>
      <xdr:colOff>1020904</xdr:colOff>
      <xdr:row>33</xdr:row>
      <xdr:rowOff>57149</xdr:rowOff>
    </xdr:from>
    <xdr:to>
      <xdr:col>12</xdr:col>
      <xdr:colOff>1372463</xdr:colOff>
      <xdr:row>40</xdr:row>
      <xdr:rowOff>123824</xdr:rowOff>
    </xdr:to>
    <xdr:pic>
      <xdr:nvPicPr>
        <xdr:cNvPr id="53249" name="Imagen 1">
          <a:extLst>
            <a:ext uri="{FF2B5EF4-FFF2-40B4-BE49-F238E27FC236}">
              <a16:creationId xmlns:a16="http://schemas.microsoft.com/office/drawing/2014/main" id="{00000000-0008-0000-0200-000001D00000}"/>
            </a:ext>
          </a:extLst>
        </xdr:cNvPr>
        <xdr:cNvPicPr>
          <a:picLocks noChangeAspect="1" noChangeArrowheads="1"/>
        </xdr:cNvPicPr>
      </xdr:nvPicPr>
      <xdr:blipFill>
        <a:blip xmlns:r="http://schemas.openxmlformats.org/officeDocument/2006/relationships" r:embed="rId2"/>
        <a:srcRect t="6531" r="68576" b="5865"/>
        <a:stretch>
          <a:fillRect/>
        </a:stretch>
      </xdr:blipFill>
      <xdr:spPr bwMode="auto">
        <a:xfrm>
          <a:off x="9688654" y="5460422"/>
          <a:ext cx="351559" cy="1114425"/>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O133"/>
  <sheetViews>
    <sheetView showGridLines="0" showZeros="0" tabSelected="1" zoomScale="109" workbookViewId="0">
      <selection activeCell="AJ11" sqref="AJ11:AK11"/>
    </sheetView>
  </sheetViews>
  <sheetFormatPr baseColWidth="10" defaultRowHeight="12.75" x14ac:dyDescent="0.2"/>
  <cols>
    <col min="1" max="2" width="3.5703125" customWidth="1"/>
    <col min="3" max="94" width="1.85546875" customWidth="1"/>
    <col min="95" max="96" width="5.85546875" style="48" customWidth="1"/>
    <col min="97" max="97" width="7.42578125" style="48" customWidth="1"/>
    <col min="98" max="98" width="11.28515625" style="48" customWidth="1"/>
    <col min="99" max="99" width="14.5703125" style="48" customWidth="1"/>
    <col min="100" max="100" width="13.5703125" style="48" customWidth="1"/>
    <col min="101" max="103" width="5.85546875" style="48" customWidth="1"/>
    <col min="104" max="105" width="1.85546875" style="48" customWidth="1"/>
    <col min="106" max="107" width="7.5703125" style="48" customWidth="1"/>
    <col min="108" max="108" width="5.140625" style="48" customWidth="1"/>
    <col min="109" max="109" width="5.140625" style="82" customWidth="1"/>
    <col min="110" max="117" width="1.85546875" style="82" customWidth="1"/>
    <col min="118" max="130" width="1.85546875" style="77" customWidth="1"/>
    <col min="131" max="171" width="11.42578125" style="77"/>
  </cols>
  <sheetData>
    <row r="1" spans="1:102" ht="16.5" customHeight="1" x14ac:dyDescent="0.2">
      <c r="A1" s="173"/>
      <c r="B1" s="173"/>
      <c r="C1" s="173"/>
      <c r="D1" s="173"/>
      <c r="E1" s="173"/>
      <c r="F1" s="173"/>
      <c r="G1" s="173"/>
      <c r="H1" s="173"/>
      <c r="I1" s="338" t="s">
        <v>208</v>
      </c>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c r="AW1" s="338"/>
      <c r="AX1" s="338"/>
      <c r="AY1" s="338"/>
      <c r="AZ1" s="338"/>
      <c r="BA1" s="338"/>
      <c r="BB1" s="338"/>
      <c r="BC1" s="338"/>
      <c r="BD1" s="338"/>
      <c r="BE1" s="338"/>
      <c r="BF1" s="338"/>
      <c r="BG1" s="338"/>
      <c r="BH1" s="338"/>
      <c r="BI1" s="338"/>
      <c r="BJ1" s="338"/>
      <c r="BK1" s="338"/>
      <c r="BL1" s="338"/>
      <c r="BM1" s="338"/>
      <c r="BN1" s="338"/>
      <c r="BO1" s="338"/>
      <c r="BP1" s="338"/>
    </row>
    <row r="2" spans="1:102" ht="16.5" customHeight="1" x14ac:dyDescent="0.2">
      <c r="A2" s="173"/>
      <c r="B2" s="173"/>
      <c r="C2" s="173"/>
      <c r="D2" s="173"/>
      <c r="E2" s="173"/>
      <c r="F2" s="173"/>
      <c r="G2" s="173"/>
      <c r="H2" s="173"/>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c r="AX2" s="338"/>
      <c r="AY2" s="338"/>
      <c r="AZ2" s="338"/>
      <c r="BA2" s="338"/>
      <c r="BB2" s="338"/>
      <c r="BC2" s="338"/>
      <c r="BD2" s="338"/>
      <c r="BE2" s="338"/>
      <c r="BF2" s="338"/>
      <c r="BG2" s="338"/>
      <c r="BH2" s="338"/>
      <c r="BI2" s="338"/>
      <c r="BJ2" s="338"/>
      <c r="BK2" s="338"/>
      <c r="BL2" s="338"/>
      <c r="BM2" s="338"/>
      <c r="BN2" s="338"/>
      <c r="BO2" s="338"/>
      <c r="BP2" s="338"/>
    </row>
    <row r="3" spans="1:102" ht="15" x14ac:dyDescent="0.2">
      <c r="A3" s="173"/>
      <c r="B3" s="173"/>
      <c r="C3" s="173"/>
      <c r="D3" s="173"/>
      <c r="E3" s="173"/>
      <c r="F3" s="173"/>
      <c r="G3" s="173"/>
      <c r="H3" s="173"/>
      <c r="I3" s="339" t="s">
        <v>149</v>
      </c>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row>
    <row r="4" spans="1:102" x14ac:dyDescent="0.2">
      <c r="A4" s="173"/>
      <c r="B4" s="173"/>
      <c r="C4" s="173"/>
      <c r="D4" s="173"/>
      <c r="E4" s="173"/>
      <c r="F4" s="173"/>
      <c r="G4" s="173"/>
      <c r="H4" s="173"/>
      <c r="I4" s="173" t="s">
        <v>150</v>
      </c>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row>
    <row r="5" spans="1:102" x14ac:dyDescent="0.2">
      <c r="A5" s="173"/>
      <c r="B5" s="173"/>
      <c r="C5" s="173"/>
      <c r="D5" s="173"/>
      <c r="E5" s="173"/>
      <c r="F5" s="173"/>
      <c r="G5" s="173"/>
      <c r="H5" s="173"/>
      <c r="I5" s="173" t="s">
        <v>151</v>
      </c>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row>
    <row r="6" spans="1:102" x14ac:dyDescent="0.2">
      <c r="A6" s="173"/>
      <c r="B6" s="173"/>
      <c r="C6" s="173"/>
      <c r="D6" s="173"/>
      <c r="E6" s="173"/>
      <c r="F6" s="173"/>
      <c r="G6" s="173"/>
      <c r="H6" s="173"/>
      <c r="I6" s="173" t="s">
        <v>152</v>
      </c>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row>
    <row r="7" spans="1:102" x14ac:dyDescent="0.2">
      <c r="I7" s="172" t="s">
        <v>297</v>
      </c>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173"/>
      <c r="BG7" s="173"/>
      <c r="BH7" s="173"/>
      <c r="BI7" s="173"/>
      <c r="BJ7" s="173"/>
      <c r="BK7" s="173"/>
      <c r="BL7" s="173"/>
      <c r="BM7" s="173"/>
      <c r="BN7" s="173"/>
      <c r="BO7" s="173"/>
    </row>
    <row r="8" spans="1:102" x14ac:dyDescent="0.2">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126"/>
      <c r="BM8" s="20"/>
      <c r="BN8" s="20"/>
      <c r="BO8" s="20"/>
    </row>
    <row r="9" spans="1:102" ht="27" customHeight="1" x14ac:dyDescent="0.2">
      <c r="C9" s="178" t="s">
        <v>184</v>
      </c>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8"/>
      <c r="BP9" s="178"/>
      <c r="BQ9" s="178"/>
      <c r="BR9" s="178"/>
      <c r="BS9" s="178"/>
      <c r="BT9" s="178"/>
      <c r="BU9" s="178"/>
      <c r="BV9" s="178"/>
      <c r="BW9" s="178"/>
      <c r="BX9" s="178"/>
      <c r="BY9" s="178"/>
      <c r="BZ9" s="178"/>
      <c r="CA9" s="178"/>
      <c r="CB9" s="178"/>
      <c r="CC9" s="178"/>
      <c r="CD9" s="178"/>
      <c r="CE9" s="178"/>
      <c r="CF9" s="178"/>
      <c r="CG9" s="178"/>
      <c r="CH9" s="178"/>
      <c r="CI9" s="178"/>
      <c r="CJ9" s="178"/>
      <c r="CK9" s="178"/>
    </row>
    <row r="10" spans="1:102" ht="15.75" customHeight="1" x14ac:dyDescent="0.2">
      <c r="C10" s="22"/>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2"/>
      <c r="AO10" s="29"/>
      <c r="AP10" s="29"/>
      <c r="AQ10" s="29"/>
      <c r="AR10" s="29"/>
      <c r="AS10" s="29"/>
      <c r="AT10" s="29"/>
      <c r="AU10" s="29"/>
      <c r="AV10" s="29"/>
      <c r="AW10" s="29"/>
      <c r="AX10" s="29"/>
      <c r="AY10" s="29"/>
      <c r="AZ10" s="29"/>
      <c r="BA10" s="29"/>
      <c r="BB10" s="29"/>
      <c r="BC10" s="23"/>
      <c r="BD10" s="22"/>
      <c r="BE10" s="23"/>
      <c r="BF10" s="23"/>
      <c r="BG10" s="23"/>
      <c r="BH10" s="23"/>
      <c r="BI10" s="23"/>
      <c r="BJ10" s="23"/>
      <c r="BK10" s="22"/>
      <c r="BL10" s="22"/>
      <c r="BM10" s="23"/>
      <c r="BN10" s="23"/>
      <c r="BO10" s="23"/>
      <c r="BP10" s="23"/>
      <c r="BQ10" s="23"/>
      <c r="BR10" s="23"/>
      <c r="BS10" s="23"/>
      <c r="BT10" s="24"/>
      <c r="BU10" s="24"/>
      <c r="BV10" s="24"/>
      <c r="BW10" s="24"/>
      <c r="BX10" s="24"/>
      <c r="BY10" s="24"/>
      <c r="BZ10" s="24"/>
      <c r="CA10" s="24"/>
      <c r="CB10" s="24"/>
      <c r="CC10" s="24"/>
      <c r="CD10" s="24"/>
      <c r="CE10" s="24"/>
      <c r="CF10" s="24"/>
      <c r="CG10" s="24"/>
      <c r="CH10" s="24"/>
      <c r="CI10" s="24"/>
      <c r="CJ10" s="24"/>
      <c r="CK10" s="24"/>
      <c r="CU10" s="52"/>
    </row>
    <row r="11" spans="1:102" ht="24.75" customHeight="1" x14ac:dyDescent="0.2">
      <c r="B11" s="2"/>
      <c r="C11" s="124" t="s">
        <v>155</v>
      </c>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20" t="s">
        <v>154</v>
      </c>
      <c r="AE11" s="107"/>
      <c r="AF11" s="107"/>
      <c r="AG11" s="107"/>
      <c r="AH11" s="107"/>
      <c r="AI11" s="107"/>
      <c r="AJ11" s="139"/>
      <c r="AK11" s="232"/>
      <c r="AL11" s="107"/>
      <c r="AM11" s="107"/>
      <c r="AN11" s="107"/>
      <c r="AO11" s="107"/>
      <c r="AP11" s="107"/>
      <c r="AQ11" s="107"/>
      <c r="AR11" s="107"/>
      <c r="AS11" s="120" t="s">
        <v>6</v>
      </c>
      <c r="AT11" s="107"/>
      <c r="AU11" s="107"/>
      <c r="AV11" s="107"/>
      <c r="AW11" s="107"/>
      <c r="AX11" s="107"/>
      <c r="AY11" s="107"/>
      <c r="AZ11" s="107"/>
      <c r="BA11" s="107"/>
      <c r="BB11" s="117"/>
      <c r="BC11" s="139"/>
      <c r="BD11" s="232"/>
      <c r="BE11" s="107"/>
      <c r="BF11" s="107"/>
      <c r="BG11" s="117"/>
      <c r="BI11" s="121" t="s">
        <v>153</v>
      </c>
      <c r="BJ11" s="107"/>
      <c r="BK11" s="107"/>
      <c r="BL11" s="107"/>
      <c r="BM11" s="107"/>
      <c r="BN11" s="107"/>
      <c r="BO11" s="107"/>
      <c r="BP11" s="107"/>
      <c r="BQ11" s="107"/>
      <c r="BR11" s="107"/>
      <c r="BS11" s="119"/>
      <c r="BT11" s="343"/>
      <c r="BU11" s="286"/>
      <c r="BV11" s="286"/>
      <c r="BW11" s="286"/>
      <c r="BX11" s="286"/>
      <c r="BY11" s="286"/>
      <c r="BZ11" s="286"/>
      <c r="CA11" s="286"/>
      <c r="CB11" s="286"/>
      <c r="CC11" s="286"/>
      <c r="CD11" s="286"/>
      <c r="CE11" s="286"/>
      <c r="CF11" s="286"/>
      <c r="CG11" s="286"/>
      <c r="CH11" s="286"/>
      <c r="CI11" s="286"/>
      <c r="CJ11" s="286"/>
      <c r="CK11" s="286"/>
      <c r="CU11" s="52"/>
    </row>
    <row r="12" spans="1:102" ht="10.5" customHeight="1" x14ac:dyDescent="0.2">
      <c r="AL12" s="86"/>
      <c r="AM12" s="1"/>
      <c r="AN12" s="1"/>
      <c r="AO12" s="1"/>
      <c r="AP12" s="1"/>
      <c r="AQ12" s="1"/>
      <c r="AR12" s="1"/>
      <c r="AS12" s="1"/>
      <c r="AT12" s="1"/>
      <c r="AU12" s="1"/>
      <c r="AV12" s="1"/>
      <c r="AW12" s="1"/>
      <c r="AX12" s="1"/>
      <c r="AY12" s="1"/>
      <c r="AZ12" s="1"/>
      <c r="BA12" s="1"/>
      <c r="BB12" s="1"/>
      <c r="CU12" s="52"/>
    </row>
    <row r="13" spans="1:102" ht="24" customHeight="1" x14ac:dyDescent="0.2">
      <c r="B13" s="2"/>
      <c r="C13" s="122" t="s">
        <v>26</v>
      </c>
      <c r="D13" s="118"/>
      <c r="E13" s="107"/>
      <c r="F13" s="107"/>
      <c r="G13" s="107"/>
      <c r="H13" s="107"/>
      <c r="I13" s="107"/>
      <c r="J13" s="107"/>
      <c r="K13" s="107"/>
      <c r="L13" s="107"/>
      <c r="M13" s="107"/>
      <c r="N13" s="107"/>
      <c r="O13" s="107"/>
      <c r="P13" s="107"/>
      <c r="Q13" s="107"/>
      <c r="R13" s="107"/>
      <c r="S13" s="120" t="s">
        <v>156</v>
      </c>
      <c r="T13" s="107"/>
      <c r="U13" s="107"/>
      <c r="V13" s="107"/>
      <c r="W13" s="107"/>
      <c r="X13" s="107"/>
      <c r="Y13" s="107"/>
      <c r="Z13" s="107"/>
      <c r="AA13" s="107"/>
      <c r="AB13" s="107"/>
      <c r="AC13" s="107"/>
      <c r="AD13" s="107"/>
      <c r="AE13" s="107"/>
      <c r="AF13" s="107"/>
      <c r="AG13" s="107"/>
      <c r="AH13" s="107"/>
      <c r="AI13" s="107"/>
      <c r="AJ13" s="139"/>
      <c r="AK13" s="232"/>
      <c r="AL13" s="107"/>
      <c r="AM13" s="120" t="s">
        <v>157</v>
      </c>
      <c r="AN13" s="107"/>
      <c r="AO13" s="107"/>
      <c r="AP13" s="107"/>
      <c r="AQ13" s="107"/>
      <c r="AR13" s="107"/>
      <c r="AS13" s="107"/>
      <c r="AT13" s="107"/>
      <c r="AU13" s="107"/>
      <c r="AV13" s="107"/>
      <c r="AW13" s="107"/>
      <c r="AX13" s="107"/>
      <c r="AY13" s="107"/>
      <c r="AZ13" s="107"/>
      <c r="BA13" s="107"/>
      <c r="BB13" s="107"/>
      <c r="BC13" s="139"/>
      <c r="BD13" s="232"/>
      <c r="BE13" s="107"/>
      <c r="BF13" s="120" t="s">
        <v>89</v>
      </c>
      <c r="BG13" s="107"/>
      <c r="BH13" s="107"/>
      <c r="BI13" s="107"/>
      <c r="BJ13" s="107"/>
      <c r="BK13" s="107"/>
      <c r="BL13" s="107"/>
      <c r="BM13" s="107"/>
      <c r="BN13" s="107"/>
      <c r="BO13" s="107"/>
      <c r="BP13" s="107"/>
      <c r="BQ13" s="107"/>
      <c r="BR13" s="107"/>
      <c r="BS13" s="107"/>
      <c r="BT13" s="139"/>
      <c r="BU13" s="232"/>
      <c r="BV13" s="117"/>
      <c r="BX13" s="123" t="s">
        <v>211</v>
      </c>
      <c r="BY13" s="107"/>
      <c r="BZ13" s="107"/>
      <c r="CA13" s="107"/>
      <c r="CB13" s="107"/>
      <c r="CC13" s="107"/>
      <c r="CD13" s="107"/>
      <c r="CE13" s="107"/>
      <c r="CF13" s="117"/>
      <c r="CG13" s="344">
        <v>202405</v>
      </c>
      <c r="CH13" s="344"/>
      <c r="CI13" s="344"/>
      <c r="CJ13" s="344"/>
      <c r="CK13" s="344"/>
      <c r="CS13" s="48">
        <f>IF($BY$10="1","ERROR",0)</f>
        <v>0</v>
      </c>
      <c r="CT13" s="49"/>
      <c r="CU13" s="49"/>
      <c r="CV13" s="49"/>
      <c r="CW13" s="49"/>
      <c r="CX13" s="49"/>
    </row>
    <row r="14" spans="1:102" ht="10.5" customHeight="1" x14ac:dyDescent="0.2">
      <c r="CS14" s="49"/>
      <c r="CT14" s="49"/>
      <c r="CU14" s="49"/>
      <c r="CV14" s="49"/>
      <c r="CW14" s="49"/>
      <c r="CX14" s="49"/>
    </row>
    <row r="15" spans="1:102" ht="25.5" customHeight="1" x14ac:dyDescent="0.2">
      <c r="C15" s="19" t="s">
        <v>303</v>
      </c>
      <c r="M15" s="292"/>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125"/>
      <c r="AU15" s="125"/>
      <c r="AV15" t="s">
        <v>48</v>
      </c>
      <c r="AW15" s="125"/>
      <c r="AX15" s="125"/>
      <c r="AY15" s="125"/>
      <c r="AZ15" s="125"/>
      <c r="BA15" s="125"/>
      <c r="BB15" s="125"/>
      <c r="BG15" s="292"/>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S15" s="49"/>
      <c r="CT15" s="50"/>
      <c r="CU15" s="50"/>
      <c r="CV15" s="50"/>
      <c r="CW15" s="49"/>
      <c r="CX15" s="49"/>
    </row>
    <row r="16" spans="1:102" ht="15" customHeight="1" x14ac:dyDescent="0.2">
      <c r="CT16" s="51">
        <f>+AJ13</f>
        <v>0</v>
      </c>
      <c r="CU16" s="51">
        <f>+BC13</f>
        <v>0</v>
      </c>
      <c r="CV16" s="51">
        <f>+BT13</f>
        <v>0</v>
      </c>
      <c r="CW16" s="49" t="s">
        <v>55</v>
      </c>
      <c r="CX16" s="49" t="s">
        <v>54</v>
      </c>
    </row>
    <row r="17" spans="2:108" ht="27" customHeight="1" x14ac:dyDescent="0.2">
      <c r="B17" s="2"/>
      <c r="C17" s="178" t="s">
        <v>190</v>
      </c>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4"/>
      <c r="AN17" s="314"/>
      <c r="AO17" s="314"/>
      <c r="AP17" s="314"/>
      <c r="AQ17" s="314"/>
      <c r="AR17" s="314"/>
      <c r="AS17" s="314"/>
      <c r="AT17" s="314"/>
      <c r="AU17" s="314"/>
      <c r="AV17" s="314"/>
      <c r="AW17" s="314"/>
      <c r="AX17" s="314"/>
      <c r="AY17" s="314"/>
      <c r="AZ17" s="314"/>
      <c r="BA17" s="314"/>
      <c r="BB17" s="314"/>
      <c r="BC17" s="314"/>
      <c r="BD17" s="314"/>
      <c r="BE17" s="314"/>
      <c r="BF17" s="314"/>
      <c r="BG17" s="314"/>
      <c r="BH17" s="314"/>
      <c r="BI17" s="314"/>
      <c r="BJ17" s="314"/>
      <c r="BK17" s="314"/>
      <c r="BL17" s="314"/>
      <c r="BM17" s="314"/>
      <c r="BN17" s="314"/>
      <c r="BO17" s="314"/>
      <c r="BP17" s="314"/>
      <c r="BQ17" s="314"/>
      <c r="BR17" s="314"/>
      <c r="BS17" s="314"/>
      <c r="BT17" s="314"/>
      <c r="BU17" s="314"/>
      <c r="BV17" s="314"/>
      <c r="BW17" s="314"/>
      <c r="BX17" s="314"/>
      <c r="BY17" s="314"/>
      <c r="BZ17" s="314"/>
      <c r="CA17" s="314"/>
      <c r="CB17" s="314"/>
      <c r="CC17" s="314"/>
      <c r="CD17" s="314"/>
      <c r="CE17" s="314"/>
      <c r="CF17" s="314"/>
      <c r="CG17" s="314"/>
      <c r="CH17" s="314"/>
      <c r="CI17" s="314"/>
      <c r="CJ17" s="314"/>
      <c r="CK17" s="314"/>
      <c r="CS17" s="48" t="b">
        <f>IF($AJ$13="X",(IF(AND($BC13="X",BT13="X"),1,0)))</f>
        <v>0</v>
      </c>
      <c r="CT17" s="49"/>
      <c r="CU17" s="52" t="b">
        <f>IF(AJ13="X",(IF(AND($AJ$13=$BC$13=$BT$13),"ERROR","ERROR2")))</f>
        <v>0</v>
      </c>
      <c r="CV17" s="49"/>
      <c r="CW17" s="49"/>
      <c r="CX17" s="49"/>
    </row>
    <row r="18" spans="2:108" ht="15" customHeight="1" x14ac:dyDescent="0.2">
      <c r="CS18" s="48">
        <f>IF($AJ$13="X",1,0)</f>
        <v>0</v>
      </c>
      <c r="CT18" s="49"/>
      <c r="CU18" s="52" t="e">
        <f>IF("X",(IF(AND($AJ$13=$BC$13=$BT$13),"ERROR","ERROR2")))</f>
        <v>#VALUE!</v>
      </c>
      <c r="CV18" s="49"/>
      <c r="CW18" s="49"/>
      <c r="CX18" s="49"/>
    </row>
    <row r="19" spans="2:108" ht="27" customHeight="1" x14ac:dyDescent="0.2">
      <c r="C19" s="330" t="s">
        <v>158</v>
      </c>
      <c r="D19" s="331"/>
      <c r="E19" s="331"/>
      <c r="F19" s="331"/>
      <c r="G19" s="331"/>
      <c r="H19" s="331"/>
      <c r="I19" s="331"/>
      <c r="J19" s="331"/>
      <c r="K19" s="331"/>
      <c r="L19" s="331"/>
      <c r="M19" s="331"/>
      <c r="N19" s="331"/>
      <c r="O19" s="331"/>
      <c r="P19" s="331"/>
      <c r="Q19" s="331"/>
      <c r="R19" s="331"/>
      <c r="S19" s="331"/>
      <c r="T19" s="331"/>
      <c r="U19" s="331"/>
      <c r="V19" s="331"/>
      <c r="W19" s="331"/>
      <c r="X19" s="330" t="s">
        <v>10</v>
      </c>
      <c r="Y19" s="332"/>
      <c r="Z19" s="332"/>
      <c r="AA19" s="332"/>
      <c r="AB19" s="332"/>
      <c r="AC19" s="332"/>
      <c r="AD19" s="332"/>
      <c r="AE19" s="332"/>
      <c r="AF19" s="332"/>
      <c r="AG19" s="332"/>
      <c r="AH19" s="332"/>
      <c r="AI19" s="332"/>
      <c r="AJ19" s="332"/>
      <c r="AK19" s="332"/>
      <c r="AL19" s="332"/>
      <c r="AM19" s="332"/>
      <c r="AN19" s="332"/>
      <c r="AO19" s="333"/>
      <c r="AP19" s="320" t="s">
        <v>221</v>
      </c>
      <c r="AQ19" s="321"/>
      <c r="AR19" s="321"/>
      <c r="AS19" s="321"/>
      <c r="AT19" s="321"/>
      <c r="AU19" s="321"/>
      <c r="AV19" s="322"/>
      <c r="AW19" s="313" t="s">
        <v>166</v>
      </c>
      <c r="AX19" s="313"/>
      <c r="AY19" s="313"/>
      <c r="AZ19" s="313"/>
      <c r="BA19" s="313"/>
      <c r="BB19" s="313"/>
      <c r="BC19" s="313"/>
      <c r="BD19" s="313"/>
      <c r="BE19" s="313"/>
      <c r="BF19" s="315" t="s">
        <v>163</v>
      </c>
      <c r="BG19" s="315"/>
      <c r="BH19" s="315"/>
      <c r="BI19" s="315" t="s">
        <v>162</v>
      </c>
      <c r="BJ19" s="315"/>
      <c r="BK19" s="315"/>
      <c r="BL19" s="316" t="s">
        <v>256</v>
      </c>
      <c r="BM19" s="316"/>
      <c r="BN19" s="316"/>
      <c r="BO19" s="315" t="s">
        <v>161</v>
      </c>
      <c r="BP19" s="315"/>
      <c r="BQ19" s="315"/>
      <c r="BR19" s="315" t="s">
        <v>160</v>
      </c>
      <c r="BS19" s="315"/>
      <c r="BT19" s="315"/>
      <c r="BU19" s="315" t="s">
        <v>286</v>
      </c>
      <c r="BV19" s="315"/>
      <c r="BW19" s="315"/>
      <c r="BX19" s="315" t="s">
        <v>159</v>
      </c>
      <c r="BY19" s="315"/>
      <c r="BZ19" s="315"/>
      <c r="CA19" s="323" t="s">
        <v>294</v>
      </c>
      <c r="CB19" s="324"/>
      <c r="CC19" s="325"/>
      <c r="CD19" s="328" t="s">
        <v>296</v>
      </c>
      <c r="CE19" s="329"/>
      <c r="CF19" s="329"/>
      <c r="CG19" s="329"/>
      <c r="CH19" s="329"/>
      <c r="CI19" s="329"/>
      <c r="CJ19" s="329"/>
      <c r="CK19" s="329"/>
      <c r="CS19" s="49"/>
      <c r="CT19" s="49"/>
      <c r="CU19" s="49"/>
      <c r="CV19" s="49"/>
      <c r="CW19" s="49"/>
      <c r="CX19" s="49"/>
    </row>
    <row r="20" spans="2:108" ht="31.5" customHeight="1" x14ac:dyDescent="0.2">
      <c r="C20" s="203"/>
      <c r="D20" s="204"/>
      <c r="E20" s="204"/>
      <c r="F20" s="204"/>
      <c r="G20" s="204"/>
      <c r="H20" s="204"/>
      <c r="I20" s="204"/>
      <c r="J20" s="204"/>
      <c r="K20" s="204"/>
      <c r="L20" s="204"/>
      <c r="M20" s="204"/>
      <c r="N20" s="204"/>
      <c r="O20" s="204"/>
      <c r="P20" s="204"/>
      <c r="Q20" s="204"/>
      <c r="R20" s="204"/>
      <c r="S20" s="204"/>
      <c r="T20" s="204"/>
      <c r="U20" s="204"/>
      <c r="V20" s="204"/>
      <c r="W20" s="204"/>
      <c r="X20" s="334"/>
      <c r="Y20" s="262"/>
      <c r="Z20" s="262"/>
      <c r="AA20" s="262"/>
      <c r="AB20" s="262"/>
      <c r="AC20" s="262"/>
      <c r="AD20" s="262"/>
      <c r="AE20" s="262"/>
      <c r="AF20" s="262"/>
      <c r="AG20" s="262"/>
      <c r="AH20" s="262"/>
      <c r="AI20" s="262"/>
      <c r="AJ20" s="262"/>
      <c r="AK20" s="262"/>
      <c r="AL20" s="262"/>
      <c r="AM20" s="262"/>
      <c r="AN20" s="262"/>
      <c r="AO20" s="335"/>
      <c r="AP20" s="317" t="s">
        <v>218</v>
      </c>
      <c r="AQ20" s="318"/>
      <c r="AR20" s="317" t="s">
        <v>219</v>
      </c>
      <c r="AS20" s="318"/>
      <c r="AT20" s="317" t="s">
        <v>220</v>
      </c>
      <c r="AU20" s="319"/>
      <c r="AV20" s="318"/>
      <c r="AW20" s="313" t="s">
        <v>164</v>
      </c>
      <c r="AX20" s="313"/>
      <c r="AY20" s="313" t="s">
        <v>165</v>
      </c>
      <c r="AZ20" s="313"/>
      <c r="BA20" s="313"/>
      <c r="BB20" s="313"/>
      <c r="BC20" s="313"/>
      <c r="BD20" s="313"/>
      <c r="BE20" s="313"/>
      <c r="BF20" s="315"/>
      <c r="BG20" s="315"/>
      <c r="BH20" s="315"/>
      <c r="BI20" s="315"/>
      <c r="BJ20" s="315"/>
      <c r="BK20" s="315"/>
      <c r="BL20" s="316"/>
      <c r="BM20" s="316"/>
      <c r="BN20" s="316"/>
      <c r="BO20" s="315"/>
      <c r="BP20" s="315"/>
      <c r="BQ20" s="315"/>
      <c r="BR20" s="315"/>
      <c r="BS20" s="315"/>
      <c r="BT20" s="315"/>
      <c r="BU20" s="315"/>
      <c r="BV20" s="315"/>
      <c r="BW20" s="315"/>
      <c r="BX20" s="315"/>
      <c r="BY20" s="315"/>
      <c r="BZ20" s="315"/>
      <c r="CA20" s="326"/>
      <c r="CB20" s="326"/>
      <c r="CC20" s="327"/>
      <c r="CD20" s="329"/>
      <c r="CE20" s="329"/>
      <c r="CF20" s="329"/>
      <c r="CG20" s="329"/>
      <c r="CH20" s="329"/>
      <c r="CI20" s="329"/>
      <c r="CJ20" s="329"/>
      <c r="CK20" s="329"/>
      <c r="CS20" s="49">
        <f>IF(AZ17="X",BUCARv(1,CS16:CX16,4,5),0)</f>
        <v>0</v>
      </c>
      <c r="CT20" s="49"/>
      <c r="CU20" s="49"/>
      <c r="CV20" s="49"/>
      <c r="CW20" s="49"/>
      <c r="CX20" s="49"/>
    </row>
    <row r="21" spans="2:108" ht="25.5" customHeight="1" x14ac:dyDescent="0.2">
      <c r="C21" s="157" t="s">
        <v>45</v>
      </c>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row>
    <row r="22" spans="2:108" ht="35.25" customHeight="1" x14ac:dyDescent="0.2">
      <c r="C22" s="155"/>
      <c r="D22" s="156"/>
      <c r="E22" s="156"/>
      <c r="F22" s="156"/>
      <c r="G22" s="156"/>
      <c r="H22" s="156"/>
      <c r="I22" s="156"/>
      <c r="J22" s="156"/>
      <c r="K22" s="156"/>
      <c r="L22" s="156"/>
      <c r="M22" s="156"/>
      <c r="N22" s="156"/>
      <c r="O22" s="156"/>
      <c r="P22" s="156"/>
      <c r="Q22" s="156"/>
      <c r="R22" s="156"/>
      <c r="S22" s="156"/>
      <c r="T22" s="156"/>
      <c r="U22" s="156"/>
      <c r="V22" s="156"/>
      <c r="W22" s="156"/>
      <c r="X22" s="140"/>
      <c r="Y22" s="141"/>
      <c r="Z22" s="141"/>
      <c r="AA22" s="141"/>
      <c r="AB22" s="141"/>
      <c r="AC22" s="141"/>
      <c r="AD22" s="141"/>
      <c r="AE22" s="141"/>
      <c r="AF22" s="141"/>
      <c r="AG22" s="141"/>
      <c r="AH22" s="141"/>
      <c r="AI22" s="141"/>
      <c r="AJ22" s="141"/>
      <c r="AK22" s="141"/>
      <c r="AL22" s="141"/>
      <c r="AM22" s="141"/>
      <c r="AN22" s="141"/>
      <c r="AO22" s="142"/>
      <c r="AP22" s="153"/>
      <c r="AQ22" s="154"/>
      <c r="AR22" s="153"/>
      <c r="AS22" s="154"/>
      <c r="AT22" s="145"/>
      <c r="AU22" s="146"/>
      <c r="AV22" s="147"/>
      <c r="AW22" s="139"/>
      <c r="AX22" s="139"/>
      <c r="AY22" s="150"/>
      <c r="AZ22" s="151"/>
      <c r="BA22" s="151"/>
      <c r="BB22" s="151"/>
      <c r="BC22" s="151"/>
      <c r="BD22" s="151"/>
      <c r="BE22" s="152"/>
      <c r="BF22" s="148"/>
      <c r="BG22" s="148"/>
      <c r="BH22" s="148"/>
      <c r="BI22" s="139"/>
      <c r="BJ22" s="139"/>
      <c r="BK22" s="139"/>
      <c r="BL22" s="139"/>
      <c r="BM22" s="139"/>
      <c r="BN22" s="139"/>
      <c r="BO22" s="148"/>
      <c r="BP22" s="148"/>
      <c r="BQ22" s="148"/>
      <c r="BR22" s="139"/>
      <c r="BS22" s="139"/>
      <c r="BT22" s="139"/>
      <c r="BU22" s="139"/>
      <c r="BV22" s="139"/>
      <c r="BW22" s="139"/>
      <c r="BX22" s="139"/>
      <c r="BY22" s="139"/>
      <c r="BZ22" s="139"/>
      <c r="CA22" s="312"/>
      <c r="CB22" s="151"/>
      <c r="CC22" s="152"/>
      <c r="CD22" s="149"/>
      <c r="CE22" s="149"/>
      <c r="CF22" s="149"/>
      <c r="CG22" s="149"/>
      <c r="CH22" s="149"/>
      <c r="CI22" s="149"/>
      <c r="CJ22" s="149"/>
      <c r="CK22" s="149"/>
      <c r="CS22" s="53"/>
      <c r="CT22" s="53"/>
      <c r="CU22" s="54">
        <v>1300000</v>
      </c>
      <c r="CV22" s="53"/>
      <c r="CW22" s="53"/>
      <c r="CX22" s="53"/>
      <c r="CY22" s="53"/>
      <c r="CZ22" s="53"/>
      <c r="DA22" s="53"/>
      <c r="DB22" s="53"/>
      <c r="DC22" s="53"/>
      <c r="DD22" s="53"/>
    </row>
    <row r="23" spans="2:108" ht="24.75" customHeight="1" x14ac:dyDescent="0.2">
      <c r="C23" s="157" t="s">
        <v>295</v>
      </c>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T23" s="55" t="s">
        <v>142</v>
      </c>
      <c r="CU23" s="55" t="s">
        <v>143</v>
      </c>
      <c r="CV23" s="55" t="s">
        <v>50</v>
      </c>
      <c r="CW23" s="53"/>
      <c r="CX23" s="53"/>
      <c r="CY23" s="53"/>
      <c r="CZ23" s="53"/>
      <c r="DA23" s="53"/>
      <c r="DB23" s="53"/>
      <c r="DC23" s="53"/>
      <c r="DD23" s="53"/>
    </row>
    <row r="24" spans="2:108" ht="35.25" customHeight="1" x14ac:dyDescent="0.2">
      <c r="B24" s="35">
        <f>+BF24</f>
        <v>0</v>
      </c>
      <c r="C24" s="155"/>
      <c r="D24" s="156"/>
      <c r="E24" s="156"/>
      <c r="F24" s="156"/>
      <c r="G24" s="156"/>
      <c r="H24" s="156"/>
      <c r="I24" s="156"/>
      <c r="J24" s="156"/>
      <c r="K24" s="156"/>
      <c r="L24" s="156"/>
      <c r="M24" s="156"/>
      <c r="N24" s="156"/>
      <c r="O24" s="156"/>
      <c r="P24" s="156"/>
      <c r="Q24" s="156"/>
      <c r="R24" s="156"/>
      <c r="S24" s="156"/>
      <c r="T24" s="156"/>
      <c r="U24" s="156"/>
      <c r="V24" s="156"/>
      <c r="W24" s="156"/>
      <c r="X24" s="140"/>
      <c r="Y24" s="141"/>
      <c r="Z24" s="141"/>
      <c r="AA24" s="141"/>
      <c r="AB24" s="141"/>
      <c r="AC24" s="141"/>
      <c r="AD24" s="141"/>
      <c r="AE24" s="141"/>
      <c r="AF24" s="141"/>
      <c r="AG24" s="141"/>
      <c r="AH24" s="141"/>
      <c r="AI24" s="141"/>
      <c r="AJ24" s="141"/>
      <c r="AK24" s="141"/>
      <c r="AL24" s="141"/>
      <c r="AM24" s="141"/>
      <c r="AN24" s="141"/>
      <c r="AO24" s="142"/>
      <c r="AP24" s="153"/>
      <c r="AQ24" s="154"/>
      <c r="AR24" s="153"/>
      <c r="AS24" s="154"/>
      <c r="AT24" s="145"/>
      <c r="AU24" s="146"/>
      <c r="AV24" s="147"/>
      <c r="AW24" s="139"/>
      <c r="AX24" s="139"/>
      <c r="AY24" s="150"/>
      <c r="AZ24" s="151"/>
      <c r="BA24" s="151"/>
      <c r="BB24" s="151"/>
      <c r="BC24" s="151"/>
      <c r="BD24" s="151"/>
      <c r="BE24" s="152"/>
      <c r="BF24" s="148"/>
      <c r="BG24" s="148"/>
      <c r="BH24" s="148"/>
      <c r="BI24" s="139"/>
      <c r="BJ24" s="139"/>
      <c r="BK24" s="139"/>
      <c r="BL24" s="139"/>
      <c r="BM24" s="139"/>
      <c r="BN24" s="139"/>
      <c r="BO24" s="148"/>
      <c r="BP24" s="148"/>
      <c r="BQ24" s="148"/>
      <c r="BR24" s="139"/>
      <c r="BS24" s="139"/>
      <c r="BT24" s="139"/>
      <c r="BU24" s="139"/>
      <c r="BV24" s="139"/>
      <c r="BW24" s="139"/>
      <c r="BX24" s="139"/>
      <c r="BY24" s="139"/>
      <c r="BZ24" s="139"/>
      <c r="CA24" s="312"/>
      <c r="CB24" s="151"/>
      <c r="CC24" s="152"/>
      <c r="CD24" s="149"/>
      <c r="CE24" s="149"/>
      <c r="CF24" s="149"/>
      <c r="CG24" s="149"/>
      <c r="CH24" s="149"/>
      <c r="CI24" s="149"/>
      <c r="CJ24" s="149"/>
      <c r="CK24" s="149"/>
      <c r="CS24" s="48" t="b">
        <f t="shared" ref="CS24:CS33" si="0">IF($AJ$13="X",(IF(AND($CD$32&gt;CT24,$CD$32&lt;=CU24),1,0)))</f>
        <v>0</v>
      </c>
      <c r="CT24" s="56">
        <v>0</v>
      </c>
      <c r="CU24" s="57">
        <f>+CU22*2</f>
        <v>2600000</v>
      </c>
      <c r="CV24" s="58">
        <f>+$CU$22*30</f>
        <v>39000000</v>
      </c>
      <c r="CW24" s="59">
        <v>30</v>
      </c>
      <c r="CX24" s="53"/>
      <c r="CY24" s="53"/>
      <c r="CZ24" s="53"/>
      <c r="DA24" s="53"/>
      <c r="DB24" s="53"/>
      <c r="DC24" s="53"/>
      <c r="DD24" s="53"/>
    </row>
    <row r="25" spans="2:108" ht="35.25" customHeight="1" x14ac:dyDescent="0.2">
      <c r="B25" s="35">
        <f t="shared" ref="B25:B31" si="1">+BF25</f>
        <v>0</v>
      </c>
      <c r="C25" s="155"/>
      <c r="D25" s="156"/>
      <c r="E25" s="156"/>
      <c r="F25" s="156"/>
      <c r="G25" s="156"/>
      <c r="H25" s="156"/>
      <c r="I25" s="156"/>
      <c r="J25" s="156"/>
      <c r="K25" s="156"/>
      <c r="L25" s="156"/>
      <c r="M25" s="156"/>
      <c r="N25" s="156"/>
      <c r="O25" s="156"/>
      <c r="P25" s="156"/>
      <c r="Q25" s="156"/>
      <c r="R25" s="156"/>
      <c r="S25" s="156"/>
      <c r="T25" s="156"/>
      <c r="U25" s="156"/>
      <c r="V25" s="156"/>
      <c r="W25" s="156"/>
      <c r="X25" s="140"/>
      <c r="Y25" s="141"/>
      <c r="Z25" s="141"/>
      <c r="AA25" s="141"/>
      <c r="AB25" s="141"/>
      <c r="AC25" s="141"/>
      <c r="AD25" s="141"/>
      <c r="AE25" s="141"/>
      <c r="AF25" s="141"/>
      <c r="AG25" s="141"/>
      <c r="AH25" s="141"/>
      <c r="AI25" s="141"/>
      <c r="AJ25" s="141"/>
      <c r="AK25" s="141"/>
      <c r="AL25" s="141"/>
      <c r="AM25" s="141"/>
      <c r="AN25" s="141"/>
      <c r="AO25" s="142"/>
      <c r="AP25" s="153"/>
      <c r="AQ25" s="154"/>
      <c r="AR25" s="153"/>
      <c r="AS25" s="154"/>
      <c r="AT25" s="145"/>
      <c r="AU25" s="146"/>
      <c r="AV25" s="147"/>
      <c r="AW25" s="139"/>
      <c r="AX25" s="139"/>
      <c r="AY25" s="150"/>
      <c r="AZ25" s="151"/>
      <c r="BA25" s="151"/>
      <c r="BB25" s="151"/>
      <c r="BC25" s="151"/>
      <c r="BD25" s="151"/>
      <c r="BE25" s="152"/>
      <c r="BF25" s="148"/>
      <c r="BG25" s="148"/>
      <c r="BH25" s="148"/>
      <c r="BI25" s="139"/>
      <c r="BJ25" s="139"/>
      <c r="BK25" s="139"/>
      <c r="BL25" s="139"/>
      <c r="BM25" s="139"/>
      <c r="BN25" s="139"/>
      <c r="BO25" s="148"/>
      <c r="BP25" s="148"/>
      <c r="BQ25" s="148"/>
      <c r="BR25" s="139"/>
      <c r="BS25" s="139"/>
      <c r="BT25" s="139"/>
      <c r="BU25" s="139"/>
      <c r="BV25" s="139"/>
      <c r="BW25" s="139"/>
      <c r="BX25" s="139"/>
      <c r="BY25" s="139"/>
      <c r="BZ25" s="139"/>
      <c r="CA25" s="312"/>
      <c r="CB25" s="151"/>
      <c r="CC25" s="152"/>
      <c r="CD25" s="149"/>
      <c r="CE25" s="149"/>
      <c r="CF25" s="149"/>
      <c r="CG25" s="149"/>
      <c r="CH25" s="149"/>
      <c r="CI25" s="149"/>
      <c r="CJ25" s="149"/>
      <c r="CK25" s="149"/>
      <c r="CS25" s="48" t="b">
        <f t="shared" si="0"/>
        <v>0</v>
      </c>
      <c r="CT25" s="56">
        <f>+CU24+0.1</f>
        <v>2600000.1</v>
      </c>
      <c r="CU25" s="60">
        <f>+CU22*4</f>
        <v>5200000</v>
      </c>
      <c r="CV25" s="58">
        <f>+$CU$22*20</f>
        <v>26000000</v>
      </c>
      <c r="CW25" s="59">
        <v>20</v>
      </c>
      <c r="CX25" s="53"/>
      <c r="CY25" s="53"/>
      <c r="CZ25" s="53"/>
      <c r="DA25" s="53"/>
      <c r="DB25" s="53"/>
      <c r="DC25" s="53"/>
      <c r="DD25" s="53"/>
    </row>
    <row r="26" spans="2:108" ht="35.25" customHeight="1" x14ac:dyDescent="0.2">
      <c r="B26" s="35">
        <f t="shared" si="1"/>
        <v>0</v>
      </c>
      <c r="C26" s="155"/>
      <c r="D26" s="156"/>
      <c r="E26" s="156"/>
      <c r="F26" s="156"/>
      <c r="G26" s="156"/>
      <c r="H26" s="156"/>
      <c r="I26" s="156"/>
      <c r="J26" s="156"/>
      <c r="K26" s="156"/>
      <c r="L26" s="156"/>
      <c r="M26" s="156"/>
      <c r="N26" s="156"/>
      <c r="O26" s="156"/>
      <c r="P26" s="156"/>
      <c r="Q26" s="156"/>
      <c r="R26" s="156"/>
      <c r="S26" s="156"/>
      <c r="T26" s="156"/>
      <c r="U26" s="156"/>
      <c r="V26" s="156"/>
      <c r="W26" s="156"/>
      <c r="X26" s="140"/>
      <c r="Y26" s="141"/>
      <c r="Z26" s="141"/>
      <c r="AA26" s="141"/>
      <c r="AB26" s="141"/>
      <c r="AC26" s="141"/>
      <c r="AD26" s="141"/>
      <c r="AE26" s="141"/>
      <c r="AF26" s="141"/>
      <c r="AG26" s="141"/>
      <c r="AH26" s="141"/>
      <c r="AI26" s="141"/>
      <c r="AJ26" s="141"/>
      <c r="AK26" s="141"/>
      <c r="AL26" s="141"/>
      <c r="AM26" s="141"/>
      <c r="AN26" s="141"/>
      <c r="AO26" s="142"/>
      <c r="AP26" s="153"/>
      <c r="AQ26" s="154"/>
      <c r="AR26" s="153"/>
      <c r="AS26" s="154"/>
      <c r="AT26" s="145"/>
      <c r="AU26" s="146"/>
      <c r="AV26" s="147"/>
      <c r="AW26" s="139"/>
      <c r="AX26" s="139"/>
      <c r="AY26" s="150"/>
      <c r="AZ26" s="151"/>
      <c r="BA26" s="151"/>
      <c r="BB26" s="151"/>
      <c r="BC26" s="151"/>
      <c r="BD26" s="151"/>
      <c r="BE26" s="152"/>
      <c r="BF26" s="148"/>
      <c r="BG26" s="148"/>
      <c r="BH26" s="148"/>
      <c r="BI26" s="139"/>
      <c r="BJ26" s="139"/>
      <c r="BK26" s="139"/>
      <c r="BL26" s="139"/>
      <c r="BM26" s="139"/>
      <c r="BN26" s="139"/>
      <c r="BO26" s="148"/>
      <c r="BP26" s="148"/>
      <c r="BQ26" s="148"/>
      <c r="BR26" s="139"/>
      <c r="BS26" s="139"/>
      <c r="BT26" s="139"/>
      <c r="BU26" s="139"/>
      <c r="BV26" s="139"/>
      <c r="BW26" s="139"/>
      <c r="BX26" s="139"/>
      <c r="BY26" s="139"/>
      <c r="BZ26" s="139"/>
      <c r="CA26" s="312"/>
      <c r="CB26" s="151"/>
      <c r="CC26" s="152"/>
      <c r="CD26" s="149"/>
      <c r="CE26" s="149"/>
      <c r="CF26" s="149"/>
      <c r="CG26" s="149"/>
      <c r="CH26" s="149"/>
      <c r="CI26" s="149"/>
      <c r="CJ26" s="149"/>
      <c r="CK26" s="149"/>
      <c r="CS26" s="48" t="b">
        <f t="shared" si="0"/>
        <v>0</v>
      </c>
      <c r="CT26" s="56">
        <f>+CU25+0.1</f>
        <v>5200000.0999999996</v>
      </c>
      <c r="CU26" s="60">
        <f>+CU22*5</f>
        <v>6500000</v>
      </c>
      <c r="CV26" s="58">
        <v>0</v>
      </c>
      <c r="CW26" s="59">
        <v>20</v>
      </c>
      <c r="CX26" s="53"/>
      <c r="CY26" s="53"/>
      <c r="CZ26" s="53"/>
      <c r="DA26" s="53"/>
      <c r="DB26" s="53"/>
      <c r="DC26" s="53"/>
      <c r="DD26" s="53"/>
    </row>
    <row r="27" spans="2:108" ht="35.25" customHeight="1" x14ac:dyDescent="0.2">
      <c r="B27" s="35">
        <f t="shared" si="1"/>
        <v>0</v>
      </c>
      <c r="C27" s="155"/>
      <c r="D27" s="156"/>
      <c r="E27" s="156"/>
      <c r="F27" s="156"/>
      <c r="G27" s="156"/>
      <c r="H27" s="156"/>
      <c r="I27" s="156"/>
      <c r="J27" s="156"/>
      <c r="K27" s="156"/>
      <c r="L27" s="156"/>
      <c r="M27" s="156"/>
      <c r="N27" s="156"/>
      <c r="O27" s="156"/>
      <c r="P27" s="156"/>
      <c r="Q27" s="156"/>
      <c r="R27" s="156"/>
      <c r="S27" s="156"/>
      <c r="T27" s="156"/>
      <c r="U27" s="156"/>
      <c r="V27" s="156"/>
      <c r="W27" s="156"/>
      <c r="X27" s="140"/>
      <c r="Y27" s="141"/>
      <c r="Z27" s="141"/>
      <c r="AA27" s="141"/>
      <c r="AB27" s="141"/>
      <c r="AC27" s="141"/>
      <c r="AD27" s="141"/>
      <c r="AE27" s="141"/>
      <c r="AF27" s="141"/>
      <c r="AG27" s="141"/>
      <c r="AH27" s="141"/>
      <c r="AI27" s="141"/>
      <c r="AJ27" s="141"/>
      <c r="AK27" s="141"/>
      <c r="AL27" s="141"/>
      <c r="AM27" s="141"/>
      <c r="AN27" s="141"/>
      <c r="AO27" s="142"/>
      <c r="AP27" s="153"/>
      <c r="AQ27" s="154"/>
      <c r="AR27" s="153"/>
      <c r="AS27" s="154"/>
      <c r="AT27" s="145"/>
      <c r="AU27" s="146"/>
      <c r="AV27" s="147"/>
      <c r="AW27" s="139"/>
      <c r="AX27" s="139"/>
      <c r="AY27" s="150"/>
      <c r="AZ27" s="151"/>
      <c r="BA27" s="151"/>
      <c r="BB27" s="151"/>
      <c r="BC27" s="151"/>
      <c r="BD27" s="151"/>
      <c r="BE27" s="152"/>
      <c r="BF27" s="148"/>
      <c r="BG27" s="148"/>
      <c r="BH27" s="148"/>
      <c r="BI27" s="139"/>
      <c r="BJ27" s="139"/>
      <c r="BK27" s="139"/>
      <c r="BL27" s="139"/>
      <c r="BM27" s="139"/>
      <c r="BN27" s="139"/>
      <c r="BO27" s="148"/>
      <c r="BP27" s="148"/>
      <c r="BQ27" s="148"/>
      <c r="BR27" s="139"/>
      <c r="BS27" s="139"/>
      <c r="BT27" s="139"/>
      <c r="BU27" s="139"/>
      <c r="BV27" s="139"/>
      <c r="BW27" s="139"/>
      <c r="BX27" s="139"/>
      <c r="BY27" s="139"/>
      <c r="BZ27" s="139"/>
      <c r="CA27" s="312"/>
      <c r="CB27" s="151"/>
      <c r="CC27" s="152"/>
      <c r="CD27" s="149"/>
      <c r="CE27" s="149"/>
      <c r="CF27" s="149"/>
      <c r="CG27" s="149"/>
      <c r="CH27" s="149"/>
      <c r="CI27" s="149"/>
      <c r="CJ27" s="149"/>
      <c r="CK27" s="149"/>
      <c r="CS27" s="48" t="b">
        <f t="shared" si="0"/>
        <v>0</v>
      </c>
      <c r="CT27" s="56">
        <f t="shared" ref="CT27:CT32" si="2">+CU26+0.1</f>
        <v>6500000.0999999996</v>
      </c>
      <c r="CU27" s="60">
        <f>+CU22*4</f>
        <v>5200000</v>
      </c>
      <c r="CV27" s="58">
        <f>+$CU$22*20</f>
        <v>26000000</v>
      </c>
      <c r="CW27" s="59">
        <v>12</v>
      </c>
      <c r="CX27" s="53"/>
      <c r="CY27" s="53"/>
      <c r="CZ27" s="53"/>
      <c r="DA27" s="53"/>
      <c r="DB27" s="53"/>
      <c r="DC27" s="53"/>
      <c r="DD27" s="53"/>
    </row>
    <row r="28" spans="2:108" ht="35.25" customHeight="1" x14ac:dyDescent="0.2">
      <c r="B28" s="35">
        <f t="shared" si="1"/>
        <v>0</v>
      </c>
      <c r="C28" s="155"/>
      <c r="D28" s="156"/>
      <c r="E28" s="156"/>
      <c r="F28" s="156"/>
      <c r="G28" s="156"/>
      <c r="H28" s="156"/>
      <c r="I28" s="156"/>
      <c r="J28" s="156"/>
      <c r="K28" s="156"/>
      <c r="L28" s="156"/>
      <c r="M28" s="156"/>
      <c r="N28" s="156"/>
      <c r="O28" s="156"/>
      <c r="P28" s="156"/>
      <c r="Q28" s="156"/>
      <c r="R28" s="156"/>
      <c r="S28" s="156"/>
      <c r="T28" s="156"/>
      <c r="U28" s="156"/>
      <c r="V28" s="156"/>
      <c r="W28" s="156"/>
      <c r="X28" s="140"/>
      <c r="Y28" s="141"/>
      <c r="Z28" s="141"/>
      <c r="AA28" s="141"/>
      <c r="AB28" s="141"/>
      <c r="AC28" s="141"/>
      <c r="AD28" s="141"/>
      <c r="AE28" s="141"/>
      <c r="AF28" s="141"/>
      <c r="AG28" s="141"/>
      <c r="AH28" s="141"/>
      <c r="AI28" s="141"/>
      <c r="AJ28" s="141"/>
      <c r="AK28" s="141"/>
      <c r="AL28" s="141"/>
      <c r="AM28" s="141"/>
      <c r="AN28" s="141"/>
      <c r="AO28" s="142"/>
      <c r="AP28" s="153"/>
      <c r="AQ28" s="154"/>
      <c r="AR28" s="153"/>
      <c r="AS28" s="154"/>
      <c r="AT28" s="145"/>
      <c r="AU28" s="146"/>
      <c r="AV28" s="147"/>
      <c r="AW28" s="139"/>
      <c r="AX28" s="139"/>
      <c r="AY28" s="150"/>
      <c r="AZ28" s="151"/>
      <c r="BA28" s="151"/>
      <c r="BB28" s="151"/>
      <c r="BC28" s="151"/>
      <c r="BD28" s="151"/>
      <c r="BE28" s="152"/>
      <c r="BF28" s="148"/>
      <c r="BG28" s="148"/>
      <c r="BH28" s="148"/>
      <c r="BI28" s="139"/>
      <c r="BJ28" s="139"/>
      <c r="BK28" s="139"/>
      <c r="BL28" s="139"/>
      <c r="BM28" s="139"/>
      <c r="BN28" s="139"/>
      <c r="BO28" s="148"/>
      <c r="BP28" s="148"/>
      <c r="BQ28" s="148"/>
      <c r="BR28" s="139"/>
      <c r="BS28" s="139"/>
      <c r="BT28" s="139"/>
      <c r="BU28" s="139"/>
      <c r="BV28" s="139"/>
      <c r="BW28" s="139"/>
      <c r="BX28" s="139"/>
      <c r="BY28" s="139"/>
      <c r="BZ28" s="139"/>
      <c r="CA28" s="312"/>
      <c r="CB28" s="151"/>
      <c r="CC28" s="152"/>
      <c r="CD28" s="149"/>
      <c r="CE28" s="149"/>
      <c r="CF28" s="149"/>
      <c r="CG28" s="149"/>
      <c r="CH28" s="149"/>
      <c r="CI28" s="149"/>
      <c r="CJ28" s="149"/>
      <c r="CK28" s="149"/>
      <c r="CS28" s="48" t="b">
        <f t="shared" si="0"/>
        <v>0</v>
      </c>
      <c r="CT28" s="56">
        <f>+CU27+1</f>
        <v>5200001</v>
      </c>
      <c r="CU28" s="60">
        <v>0</v>
      </c>
      <c r="CV28" s="58">
        <f>+$CU$22*1</f>
        <v>1300000</v>
      </c>
      <c r="CW28" s="59">
        <v>0</v>
      </c>
      <c r="CX28" s="53"/>
      <c r="CY28" s="53"/>
      <c r="CZ28" s="53"/>
      <c r="DA28" s="53"/>
      <c r="DB28" s="53"/>
      <c r="DC28" s="53"/>
      <c r="DD28" s="53"/>
    </row>
    <row r="29" spans="2:108" ht="35.25" customHeight="1" x14ac:dyDescent="0.2">
      <c r="B29" s="35">
        <f t="shared" si="1"/>
        <v>0</v>
      </c>
      <c r="C29" s="155"/>
      <c r="D29" s="156"/>
      <c r="E29" s="156"/>
      <c r="F29" s="156"/>
      <c r="G29" s="156"/>
      <c r="H29" s="156"/>
      <c r="I29" s="156"/>
      <c r="J29" s="156"/>
      <c r="K29" s="156"/>
      <c r="L29" s="156"/>
      <c r="M29" s="156"/>
      <c r="N29" s="156"/>
      <c r="O29" s="156"/>
      <c r="P29" s="156"/>
      <c r="Q29" s="156"/>
      <c r="R29" s="156"/>
      <c r="S29" s="156"/>
      <c r="T29" s="156"/>
      <c r="U29" s="156"/>
      <c r="V29" s="156"/>
      <c r="W29" s="156"/>
      <c r="X29" s="140"/>
      <c r="Y29" s="141"/>
      <c r="Z29" s="141"/>
      <c r="AA29" s="141"/>
      <c r="AB29" s="141"/>
      <c r="AC29" s="141"/>
      <c r="AD29" s="141"/>
      <c r="AE29" s="141"/>
      <c r="AF29" s="141"/>
      <c r="AG29" s="141"/>
      <c r="AH29" s="141"/>
      <c r="AI29" s="141"/>
      <c r="AJ29" s="141"/>
      <c r="AK29" s="141"/>
      <c r="AL29" s="141"/>
      <c r="AM29" s="141"/>
      <c r="AN29" s="141"/>
      <c r="AO29" s="142"/>
      <c r="AP29" s="153"/>
      <c r="AQ29" s="154"/>
      <c r="AR29" s="153"/>
      <c r="AS29" s="154"/>
      <c r="AT29" s="145"/>
      <c r="AU29" s="146"/>
      <c r="AV29" s="147"/>
      <c r="AW29" s="139"/>
      <c r="AX29" s="139"/>
      <c r="AY29" s="150"/>
      <c r="AZ29" s="151"/>
      <c r="BA29" s="151"/>
      <c r="BB29" s="151"/>
      <c r="BC29" s="151"/>
      <c r="BD29" s="151"/>
      <c r="BE29" s="152"/>
      <c r="BF29" s="148"/>
      <c r="BG29" s="148"/>
      <c r="BH29" s="148"/>
      <c r="BI29" s="139"/>
      <c r="BJ29" s="139"/>
      <c r="BK29" s="139"/>
      <c r="BL29" s="139"/>
      <c r="BM29" s="139"/>
      <c r="BN29" s="139"/>
      <c r="BO29" s="148"/>
      <c r="BP29" s="148"/>
      <c r="BQ29" s="148"/>
      <c r="BR29" s="139"/>
      <c r="BS29" s="139"/>
      <c r="BT29" s="139"/>
      <c r="BU29" s="139"/>
      <c r="BV29" s="139"/>
      <c r="BW29" s="139"/>
      <c r="BX29" s="139"/>
      <c r="BY29" s="139"/>
      <c r="BZ29" s="139"/>
      <c r="CA29" s="312"/>
      <c r="CB29" s="151"/>
      <c r="CC29" s="152"/>
      <c r="CD29" s="149"/>
      <c r="CE29" s="149"/>
      <c r="CF29" s="149"/>
      <c r="CG29" s="149"/>
      <c r="CH29" s="149"/>
      <c r="CI29" s="149"/>
      <c r="CJ29" s="149"/>
      <c r="CK29" s="149"/>
      <c r="CS29" s="48" t="b">
        <f t="shared" si="0"/>
        <v>0</v>
      </c>
      <c r="CT29" s="56">
        <f t="shared" si="2"/>
        <v>0.1</v>
      </c>
      <c r="CU29" s="60">
        <v>0</v>
      </c>
      <c r="CV29" s="58">
        <f>+$CU$22*1</f>
        <v>1300000</v>
      </c>
      <c r="CW29" s="59">
        <v>0</v>
      </c>
      <c r="CX29" s="53"/>
      <c r="CY29" s="53"/>
      <c r="CZ29" s="53"/>
      <c r="DA29" s="53"/>
      <c r="DB29" s="53"/>
      <c r="DC29" s="53"/>
      <c r="DD29" s="53"/>
    </row>
    <row r="30" spans="2:108" ht="35.25" customHeight="1" x14ac:dyDescent="0.2">
      <c r="B30" s="35">
        <f t="shared" si="1"/>
        <v>0</v>
      </c>
      <c r="C30" s="155"/>
      <c r="D30" s="156"/>
      <c r="E30" s="156"/>
      <c r="F30" s="156"/>
      <c r="G30" s="156"/>
      <c r="H30" s="156"/>
      <c r="I30" s="156"/>
      <c r="J30" s="156"/>
      <c r="K30" s="156"/>
      <c r="L30" s="156"/>
      <c r="M30" s="156"/>
      <c r="N30" s="156"/>
      <c r="O30" s="156"/>
      <c r="P30" s="156"/>
      <c r="Q30" s="156"/>
      <c r="R30" s="156"/>
      <c r="S30" s="156"/>
      <c r="T30" s="156"/>
      <c r="U30" s="156"/>
      <c r="V30" s="156"/>
      <c r="W30" s="156"/>
      <c r="X30" s="140"/>
      <c r="Y30" s="141"/>
      <c r="Z30" s="141"/>
      <c r="AA30" s="141"/>
      <c r="AB30" s="141"/>
      <c r="AC30" s="141"/>
      <c r="AD30" s="141"/>
      <c r="AE30" s="141"/>
      <c r="AF30" s="141"/>
      <c r="AG30" s="141"/>
      <c r="AH30" s="141"/>
      <c r="AI30" s="141"/>
      <c r="AJ30" s="141"/>
      <c r="AK30" s="141"/>
      <c r="AL30" s="141"/>
      <c r="AM30" s="141"/>
      <c r="AN30" s="141"/>
      <c r="AO30" s="142"/>
      <c r="AP30" s="153"/>
      <c r="AQ30" s="154"/>
      <c r="AR30" s="153"/>
      <c r="AS30" s="154"/>
      <c r="AT30" s="145"/>
      <c r="AU30" s="146"/>
      <c r="AV30" s="147"/>
      <c r="AW30" s="139"/>
      <c r="AX30" s="139"/>
      <c r="AY30" s="150"/>
      <c r="AZ30" s="151"/>
      <c r="BA30" s="151"/>
      <c r="BB30" s="151"/>
      <c r="BC30" s="151"/>
      <c r="BD30" s="151"/>
      <c r="BE30" s="152"/>
      <c r="BF30" s="148"/>
      <c r="BG30" s="148"/>
      <c r="BH30" s="148"/>
      <c r="BI30" s="139"/>
      <c r="BJ30" s="139"/>
      <c r="BK30" s="139"/>
      <c r="BL30" s="139"/>
      <c r="BM30" s="139"/>
      <c r="BN30" s="139"/>
      <c r="BO30" s="148"/>
      <c r="BP30" s="148"/>
      <c r="BQ30" s="148"/>
      <c r="BR30" s="139"/>
      <c r="BS30" s="139"/>
      <c r="BT30" s="139"/>
      <c r="BU30" s="139"/>
      <c r="BV30" s="139"/>
      <c r="BW30" s="139"/>
      <c r="BX30" s="139"/>
      <c r="BY30" s="139"/>
      <c r="BZ30" s="139"/>
      <c r="CA30" s="312"/>
      <c r="CB30" s="151"/>
      <c r="CC30" s="152"/>
      <c r="CD30" s="149"/>
      <c r="CE30" s="149"/>
      <c r="CF30" s="149"/>
      <c r="CG30" s="149"/>
      <c r="CH30" s="149"/>
      <c r="CI30" s="149"/>
      <c r="CJ30" s="149"/>
      <c r="CK30" s="149"/>
      <c r="CS30" s="48" t="b">
        <f t="shared" si="0"/>
        <v>0</v>
      </c>
      <c r="CT30" s="56">
        <f t="shared" si="2"/>
        <v>0.1</v>
      </c>
      <c r="CU30" s="60">
        <v>0</v>
      </c>
      <c r="CV30" s="58">
        <f>+$CU$22*1</f>
        <v>1300000</v>
      </c>
      <c r="CW30" s="59">
        <v>0</v>
      </c>
      <c r="CX30" s="53"/>
      <c r="CY30" s="53"/>
      <c r="CZ30" s="53"/>
      <c r="DA30" s="53"/>
      <c r="DB30" s="53"/>
      <c r="DC30" s="53"/>
      <c r="DD30" s="53"/>
    </row>
    <row r="31" spans="2:108" ht="35.25" customHeight="1" x14ac:dyDescent="0.2">
      <c r="B31" s="35">
        <f t="shared" si="1"/>
        <v>0</v>
      </c>
      <c r="C31" s="155"/>
      <c r="D31" s="156"/>
      <c r="E31" s="156"/>
      <c r="F31" s="156"/>
      <c r="G31" s="156"/>
      <c r="H31" s="156"/>
      <c r="I31" s="156"/>
      <c r="J31" s="156"/>
      <c r="K31" s="156"/>
      <c r="L31" s="156"/>
      <c r="M31" s="156"/>
      <c r="N31" s="156"/>
      <c r="O31" s="156"/>
      <c r="P31" s="156"/>
      <c r="Q31" s="156"/>
      <c r="R31" s="156"/>
      <c r="S31" s="156"/>
      <c r="T31" s="156"/>
      <c r="U31" s="156"/>
      <c r="V31" s="156"/>
      <c r="W31" s="156"/>
      <c r="X31" s="140"/>
      <c r="Y31" s="141"/>
      <c r="Z31" s="141"/>
      <c r="AA31" s="141"/>
      <c r="AB31" s="141"/>
      <c r="AC31" s="141"/>
      <c r="AD31" s="141"/>
      <c r="AE31" s="141"/>
      <c r="AF31" s="141"/>
      <c r="AG31" s="141"/>
      <c r="AH31" s="141"/>
      <c r="AI31" s="141"/>
      <c r="AJ31" s="141"/>
      <c r="AK31" s="141"/>
      <c r="AL31" s="141"/>
      <c r="AM31" s="141"/>
      <c r="AN31" s="141"/>
      <c r="AO31" s="142"/>
      <c r="AP31" s="153"/>
      <c r="AQ31" s="154"/>
      <c r="AR31" s="153"/>
      <c r="AS31" s="154"/>
      <c r="AT31" s="145"/>
      <c r="AU31" s="146"/>
      <c r="AV31" s="147"/>
      <c r="AW31" s="139"/>
      <c r="AX31" s="139"/>
      <c r="AY31" s="150"/>
      <c r="AZ31" s="151"/>
      <c r="BA31" s="151"/>
      <c r="BB31" s="151"/>
      <c r="BC31" s="151"/>
      <c r="BD31" s="151"/>
      <c r="BE31" s="152"/>
      <c r="BF31" s="148"/>
      <c r="BG31" s="148"/>
      <c r="BH31" s="148"/>
      <c r="BI31" s="139"/>
      <c r="BJ31" s="139"/>
      <c r="BK31" s="139"/>
      <c r="BL31" s="139"/>
      <c r="BM31" s="139"/>
      <c r="BN31" s="139"/>
      <c r="BO31" s="148"/>
      <c r="BP31" s="148"/>
      <c r="BQ31" s="148"/>
      <c r="BR31" s="139"/>
      <c r="BS31" s="139"/>
      <c r="BT31" s="139"/>
      <c r="BU31" s="139"/>
      <c r="BV31" s="139"/>
      <c r="BW31" s="139"/>
      <c r="BX31" s="139"/>
      <c r="BY31" s="139"/>
      <c r="BZ31" s="139"/>
      <c r="CA31" s="312"/>
      <c r="CB31" s="151"/>
      <c r="CC31" s="152"/>
      <c r="CD31" s="149"/>
      <c r="CE31" s="149"/>
      <c r="CF31" s="149"/>
      <c r="CG31" s="149"/>
      <c r="CH31" s="149"/>
      <c r="CI31" s="149"/>
      <c r="CJ31" s="149"/>
      <c r="CK31" s="149"/>
      <c r="CS31" s="48" t="b">
        <f t="shared" si="0"/>
        <v>0</v>
      </c>
      <c r="CT31" s="56">
        <f t="shared" si="2"/>
        <v>0.1</v>
      </c>
      <c r="CU31" s="60">
        <v>0</v>
      </c>
      <c r="CV31" s="58">
        <f>+$CU$22*1</f>
        <v>1300000</v>
      </c>
      <c r="CW31" s="59">
        <v>0</v>
      </c>
      <c r="CX31" s="53"/>
      <c r="CY31" s="53"/>
      <c r="CZ31" s="53"/>
      <c r="DA31" s="53"/>
      <c r="DB31" s="53"/>
      <c r="DC31" s="53"/>
      <c r="DD31" s="53"/>
    </row>
    <row r="32" spans="2:108" ht="21.75" customHeight="1" x14ac:dyDescent="0.2">
      <c r="BU32" s="143" t="s">
        <v>167</v>
      </c>
      <c r="BV32" s="143"/>
      <c r="BW32" s="143"/>
      <c r="BX32" s="143"/>
      <c r="BY32" s="143"/>
      <c r="BZ32" s="143"/>
      <c r="CA32" s="143"/>
      <c r="CB32" s="143"/>
      <c r="CC32" s="143"/>
      <c r="CD32" s="144">
        <f>+CD22+CD24+CD25+CD26+CD27+CD28+CD29+CD30+CD31</f>
        <v>0</v>
      </c>
      <c r="CE32" s="144"/>
      <c r="CF32" s="144"/>
      <c r="CG32" s="144"/>
      <c r="CH32" s="144"/>
      <c r="CI32" s="144"/>
      <c r="CJ32" s="144"/>
      <c r="CK32" s="144"/>
      <c r="CS32" s="48" t="b">
        <f t="shared" si="0"/>
        <v>0</v>
      </c>
      <c r="CT32" s="56">
        <f t="shared" si="2"/>
        <v>0.1</v>
      </c>
      <c r="CU32" s="60">
        <v>0</v>
      </c>
      <c r="CV32" s="58">
        <f>+$CU$22*4</f>
        <v>5200000</v>
      </c>
      <c r="CW32" s="61">
        <v>0</v>
      </c>
      <c r="CX32" s="62"/>
      <c r="CY32" s="62"/>
      <c r="CZ32" s="62"/>
      <c r="DA32" s="62"/>
      <c r="DB32" s="62"/>
      <c r="DC32" s="62"/>
      <c r="DD32" s="62"/>
    </row>
    <row r="33" spans="3:171" ht="27" customHeight="1" x14ac:dyDescent="0.2">
      <c r="C33" s="127"/>
      <c r="D33" s="136" t="s">
        <v>301</v>
      </c>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c r="BI33" s="137"/>
      <c r="BJ33" s="137"/>
      <c r="BK33" s="137"/>
      <c r="BL33" s="137"/>
      <c r="BM33" s="137"/>
      <c r="BN33" s="137"/>
      <c r="BO33" s="137"/>
      <c r="BP33" s="137"/>
      <c r="BQ33" s="137"/>
      <c r="BR33" s="137"/>
      <c r="BS33" s="137"/>
      <c r="BT33" s="137"/>
      <c r="BU33" s="137"/>
      <c r="BV33" s="137"/>
      <c r="BW33" s="137"/>
      <c r="BX33" s="137"/>
      <c r="BY33" s="137"/>
      <c r="BZ33" s="137"/>
      <c r="CA33" s="137"/>
      <c r="CB33" s="137"/>
      <c r="CC33" s="137"/>
      <c r="CD33" s="137"/>
      <c r="CE33" s="137"/>
      <c r="CF33" s="137"/>
      <c r="CG33" s="137"/>
      <c r="CH33" s="137"/>
      <c r="CI33" s="137"/>
      <c r="CJ33" s="137"/>
      <c r="CK33" s="138"/>
      <c r="CS33" s="48" t="b">
        <f t="shared" si="0"/>
        <v>0</v>
      </c>
      <c r="CT33" s="56">
        <f>+CU32+0.1</f>
        <v>0.1</v>
      </c>
      <c r="CU33" s="60">
        <v>9999999</v>
      </c>
      <c r="CV33" s="58">
        <v>0</v>
      </c>
      <c r="CW33" s="59"/>
      <c r="CX33" s="53"/>
      <c r="CY33" s="53"/>
      <c r="CZ33" s="53"/>
      <c r="DA33" s="53"/>
      <c r="DB33" s="53"/>
      <c r="DC33" s="53"/>
      <c r="DD33" s="53"/>
    </row>
    <row r="34" spans="3:171" ht="22.5" customHeight="1" thickBot="1" x14ac:dyDescent="0.25">
      <c r="C34" s="309" t="s">
        <v>51</v>
      </c>
      <c r="D34" s="310"/>
      <c r="E34" s="311"/>
      <c r="F34" s="303"/>
      <c r="G34" s="303"/>
      <c r="H34" s="300"/>
      <c r="I34" s="301"/>
      <c r="J34" s="301"/>
      <c r="K34" s="301"/>
      <c r="L34" s="301"/>
      <c r="M34" s="301"/>
      <c r="N34" s="301"/>
      <c r="O34" s="302"/>
      <c r="Q34" s="309" t="s">
        <v>53</v>
      </c>
      <c r="R34" s="310"/>
      <c r="S34" s="311"/>
      <c r="T34" s="303"/>
      <c r="U34" s="303"/>
      <c r="V34" s="300"/>
      <c r="W34" s="301"/>
      <c r="X34" s="301"/>
      <c r="Y34" s="301"/>
      <c r="Z34" s="301"/>
      <c r="AA34" s="301"/>
      <c r="AB34" s="301"/>
      <c r="AC34" s="302"/>
      <c r="AE34" s="309" t="s">
        <v>63</v>
      </c>
      <c r="AF34" s="310"/>
      <c r="AG34" s="311"/>
      <c r="AH34" s="303"/>
      <c r="AI34" s="303"/>
      <c r="AJ34" s="300"/>
      <c r="AK34" s="301"/>
      <c r="AL34" s="301"/>
      <c r="AM34" s="301"/>
      <c r="AN34" s="301"/>
      <c r="AO34" s="301"/>
      <c r="AP34" s="301"/>
      <c r="AQ34" s="302"/>
      <c r="AS34" s="309" t="s">
        <v>56</v>
      </c>
      <c r="AT34" s="310"/>
      <c r="AU34" s="311"/>
      <c r="AV34" s="303"/>
      <c r="AW34" s="303"/>
      <c r="AX34" s="300"/>
      <c r="AY34" s="301"/>
      <c r="AZ34" s="301"/>
      <c r="BA34" s="301"/>
      <c r="BB34" s="301"/>
      <c r="BC34" s="301"/>
      <c r="BD34" s="301"/>
      <c r="BE34" s="302"/>
      <c r="BG34" s="307" t="s">
        <v>58</v>
      </c>
      <c r="BH34" s="308"/>
      <c r="BI34" s="308"/>
      <c r="BJ34" s="308"/>
      <c r="BK34" s="303"/>
      <c r="BL34" s="303"/>
      <c r="BM34" s="300"/>
      <c r="BN34" s="301"/>
      <c r="BO34" s="301"/>
      <c r="BP34" s="301"/>
      <c r="BQ34" s="301"/>
      <c r="BR34" s="301"/>
      <c r="BS34" s="301"/>
      <c r="BT34" s="302"/>
      <c r="BW34" s="307" t="s">
        <v>60</v>
      </c>
      <c r="BX34" s="308"/>
      <c r="BY34" s="308"/>
      <c r="BZ34" s="308"/>
      <c r="CA34" s="303"/>
      <c r="CB34" s="303"/>
      <c r="CC34" s="296"/>
      <c r="CD34" s="296"/>
      <c r="CE34" s="296"/>
      <c r="CF34" s="296"/>
      <c r="CG34" s="296"/>
      <c r="CH34" s="296"/>
      <c r="CI34" s="296"/>
      <c r="CJ34" s="296"/>
      <c r="CK34" s="297"/>
      <c r="CS34" s="52" t="b">
        <f>IF(BC13="X",(IF(AND(CD32&lt;=CU27),1,0)))</f>
        <v>0</v>
      </c>
      <c r="CT34" s="56">
        <f>+BF6</f>
        <v>0</v>
      </c>
      <c r="CU34" s="60">
        <f>+CU22*4</f>
        <v>5200000</v>
      </c>
      <c r="CV34" s="63">
        <f>IF(BL21&gt;(CU22*4),0,(CU22*18))</f>
        <v>23400000</v>
      </c>
      <c r="CW34" s="64"/>
      <c r="CX34" s="65"/>
      <c r="CY34" s="65"/>
      <c r="CZ34" s="65"/>
      <c r="DA34" s="65"/>
      <c r="DB34" s="65"/>
      <c r="DC34" s="65"/>
      <c r="DD34" s="65"/>
    </row>
    <row r="35" spans="3:171" ht="21.75" customHeight="1" x14ac:dyDescent="0.2">
      <c r="C35" s="304" t="s">
        <v>52</v>
      </c>
      <c r="D35" s="305"/>
      <c r="E35" s="306"/>
      <c r="F35" s="303"/>
      <c r="G35" s="303"/>
      <c r="H35" s="300"/>
      <c r="I35" s="301"/>
      <c r="J35" s="301"/>
      <c r="K35" s="301"/>
      <c r="L35" s="301"/>
      <c r="M35" s="301"/>
      <c r="N35" s="301"/>
      <c r="O35" s="302"/>
      <c r="Q35" s="304" t="s">
        <v>62</v>
      </c>
      <c r="R35" s="305"/>
      <c r="S35" s="306"/>
      <c r="T35" s="303"/>
      <c r="U35" s="303"/>
      <c r="V35" s="300"/>
      <c r="W35" s="301"/>
      <c r="X35" s="301"/>
      <c r="Y35" s="301"/>
      <c r="Z35" s="301"/>
      <c r="AA35" s="301"/>
      <c r="AB35" s="301"/>
      <c r="AC35" s="302"/>
      <c r="AE35" s="304" t="s">
        <v>64</v>
      </c>
      <c r="AF35" s="305"/>
      <c r="AG35" s="306"/>
      <c r="AH35" s="303"/>
      <c r="AI35" s="303"/>
      <c r="AJ35" s="300"/>
      <c r="AK35" s="301"/>
      <c r="AL35" s="301"/>
      <c r="AM35" s="301"/>
      <c r="AN35" s="301"/>
      <c r="AO35" s="301"/>
      <c r="AP35" s="301"/>
      <c r="AQ35" s="302"/>
      <c r="AS35" s="304" t="s">
        <v>57</v>
      </c>
      <c r="AT35" s="305"/>
      <c r="AU35" s="306"/>
      <c r="AV35" s="303"/>
      <c r="AW35" s="303"/>
      <c r="AX35" s="300"/>
      <c r="AY35" s="301"/>
      <c r="AZ35" s="301"/>
      <c r="BA35" s="301"/>
      <c r="BB35" s="301"/>
      <c r="BC35" s="301"/>
      <c r="BD35" s="301"/>
      <c r="BE35" s="302"/>
      <c r="BG35" s="275" t="s">
        <v>59</v>
      </c>
      <c r="BH35" s="249"/>
      <c r="BI35" s="249"/>
      <c r="BJ35" s="249"/>
      <c r="BK35" s="303"/>
      <c r="BL35" s="303"/>
      <c r="BM35" s="300"/>
      <c r="BN35" s="301"/>
      <c r="BO35" s="301"/>
      <c r="BP35" s="301"/>
      <c r="BQ35" s="301"/>
      <c r="BR35" s="301"/>
      <c r="BS35" s="301"/>
      <c r="BT35" s="302"/>
      <c r="BW35" s="275" t="s">
        <v>61</v>
      </c>
      <c r="BX35" s="249"/>
      <c r="BY35" s="249"/>
      <c r="BZ35" s="249"/>
      <c r="CA35" s="303"/>
      <c r="CB35" s="303"/>
      <c r="CC35" s="296"/>
      <c r="CD35" s="296"/>
      <c r="CE35" s="296"/>
      <c r="CF35" s="296"/>
      <c r="CG35" s="296"/>
      <c r="CH35" s="296"/>
      <c r="CI35" s="296"/>
      <c r="CJ35" s="296"/>
      <c r="CK35" s="297"/>
      <c r="CS35" s="52" t="b">
        <f>IF(BT13="X",(IF(AND(CD32&lt;=CU27),1,0)))</f>
        <v>0</v>
      </c>
      <c r="CT35" s="61">
        <v>0</v>
      </c>
      <c r="CU35" s="61">
        <v>0</v>
      </c>
      <c r="CV35" s="63">
        <f>IF(BL21&gt;(CU22*4),0,(CU22*18))</f>
        <v>23400000</v>
      </c>
      <c r="CW35" s="66"/>
      <c r="CX35" s="66"/>
      <c r="CY35" s="66"/>
      <c r="CZ35" s="66"/>
      <c r="DA35" s="66"/>
      <c r="DB35" s="66"/>
      <c r="DC35" s="66"/>
      <c r="DD35" s="66"/>
    </row>
    <row r="36" spans="3:171" ht="19.5" customHeight="1" x14ac:dyDescent="0.2">
      <c r="CS36" s="53"/>
      <c r="CT36" s="53"/>
      <c r="CU36" s="53"/>
      <c r="CV36" s="53"/>
      <c r="CW36" s="53"/>
      <c r="CX36" s="53"/>
      <c r="CY36" s="53"/>
      <c r="CZ36" s="53"/>
      <c r="DA36" s="53"/>
      <c r="DB36" s="53"/>
      <c r="DC36" s="53"/>
      <c r="DD36" s="53"/>
    </row>
    <row r="37" spans="3:171" ht="24" customHeight="1" x14ac:dyDescent="0.2">
      <c r="C37" s="194" t="s">
        <v>168</v>
      </c>
      <c r="D37" s="194"/>
      <c r="E37" s="194"/>
      <c r="F37" s="194"/>
      <c r="G37" s="194"/>
      <c r="H37" s="194"/>
      <c r="I37" s="194"/>
      <c r="J37" s="194"/>
      <c r="K37" s="194"/>
      <c r="L37" s="298">
        <f>+H34+H35+V34+V35+AJ34+AJ35+AX34+AX35+BM34+BM35+CC34+CC35</f>
        <v>0</v>
      </c>
      <c r="M37" s="298"/>
      <c r="N37" s="298"/>
      <c r="O37" s="298"/>
      <c r="P37" s="298"/>
      <c r="Q37" s="298"/>
      <c r="R37" s="298"/>
      <c r="S37" s="298"/>
      <c r="AA37" s="192" t="s">
        <v>65</v>
      </c>
      <c r="AB37" s="192"/>
      <c r="AC37" s="192"/>
      <c r="AD37" s="192"/>
      <c r="AE37" s="192"/>
      <c r="AF37" s="192"/>
      <c r="AG37" s="192"/>
      <c r="AH37" s="192"/>
      <c r="AI37" s="192"/>
      <c r="AJ37" s="192"/>
      <c r="AK37" s="192"/>
      <c r="AL37" s="192"/>
      <c r="AM37" s="192"/>
      <c r="AN37" s="192"/>
      <c r="AO37" s="192"/>
      <c r="AP37" s="148">
        <v>1</v>
      </c>
      <c r="AQ37" s="148"/>
      <c r="AV37" s="194" t="s">
        <v>169</v>
      </c>
      <c r="AW37" s="192"/>
      <c r="AX37" s="192"/>
      <c r="AY37" s="192"/>
      <c r="AZ37" s="192"/>
      <c r="BA37" s="192"/>
      <c r="BB37" s="192"/>
      <c r="BC37" s="192"/>
      <c r="BD37" s="192"/>
      <c r="BE37" s="192"/>
      <c r="BF37" s="192"/>
      <c r="BG37" s="299" t="str">
        <f>IF($L$37/$AP$37=0,"",$L$37/$AP$37)</f>
        <v/>
      </c>
      <c r="BH37" s="299"/>
      <c r="BI37" s="299"/>
      <c r="BJ37" s="299"/>
      <c r="BK37" s="299"/>
      <c r="BL37" s="299"/>
      <c r="BM37" s="299"/>
      <c r="BN37" s="299"/>
      <c r="CS37" s="53"/>
      <c r="CT37" s="53"/>
      <c r="CU37" s="53"/>
      <c r="CV37" s="53"/>
      <c r="CW37" s="53"/>
      <c r="CX37" s="53"/>
      <c r="CY37" s="53"/>
      <c r="CZ37" s="53"/>
      <c r="DA37" s="53"/>
      <c r="DB37" s="53"/>
      <c r="DC37" s="53"/>
      <c r="DD37" s="53"/>
    </row>
    <row r="38" spans="3:171" ht="15" customHeight="1" x14ac:dyDescent="0.2">
      <c r="CS38" s="53"/>
      <c r="CT38" s="53"/>
      <c r="CU38" s="53"/>
      <c r="CV38" s="53"/>
      <c r="CW38" s="53"/>
      <c r="CX38" s="53"/>
      <c r="CY38" s="53"/>
      <c r="CZ38" s="53"/>
      <c r="DA38" s="53"/>
      <c r="DB38" s="53"/>
      <c r="DC38" s="53"/>
      <c r="DD38" s="53"/>
    </row>
    <row r="39" spans="3:171" ht="27" customHeight="1" x14ac:dyDescent="0.2">
      <c r="C39" s="178" t="s">
        <v>189</v>
      </c>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S39" s="49"/>
      <c r="CT39" s="49"/>
      <c r="CU39" s="49"/>
      <c r="CV39" s="49"/>
      <c r="CW39" s="49"/>
      <c r="CX39" s="49"/>
      <c r="CY39" s="49"/>
      <c r="CZ39" s="49"/>
      <c r="DA39" s="49"/>
      <c r="DB39" s="49"/>
      <c r="DC39" s="49"/>
      <c r="DD39" s="49"/>
    </row>
    <row r="40" spans="3:171" s="21" customFormat="1" ht="15" customHeight="1" x14ac:dyDescent="0.2">
      <c r="C40" s="25"/>
      <c r="D40" s="25"/>
      <c r="E40" s="25"/>
      <c r="F40" s="25"/>
      <c r="G40" s="25"/>
      <c r="H40" s="25"/>
      <c r="I40" s="25"/>
      <c r="J40" s="25"/>
      <c r="K40" s="25"/>
      <c r="L40" s="25"/>
      <c r="M40" s="25"/>
      <c r="N40" s="25"/>
      <c r="O40" s="25"/>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O40"/>
      <c r="CQ40" s="48"/>
      <c r="CR40" s="48"/>
      <c r="CS40" s="48">
        <f>IF(AND($CD$32&gt;CT24,$CD$32&lt;=CU24),1,0)</f>
        <v>0</v>
      </c>
      <c r="CT40" s="67">
        <v>22</v>
      </c>
      <c r="CU40" s="68">
        <v>0</v>
      </c>
      <c r="CV40" s="69">
        <v>1</v>
      </c>
      <c r="CW40" s="69"/>
      <c r="CX40" s="49"/>
      <c r="CY40" s="49"/>
      <c r="CZ40" s="49"/>
      <c r="DA40" s="70"/>
      <c r="DB40" s="294">
        <f>+CU22</f>
        <v>1300000</v>
      </c>
      <c r="DC40" s="294"/>
      <c r="DD40" s="294"/>
      <c r="DE40" s="48"/>
      <c r="DF40" s="48"/>
      <c r="DG40" s="48"/>
      <c r="DH40" s="48"/>
      <c r="DI40" s="48"/>
      <c r="DJ40" s="48"/>
      <c r="DK40" s="48"/>
      <c r="DL40" s="48"/>
      <c r="DM40" s="4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row>
    <row r="41" spans="3:171" ht="19.5" customHeight="1" x14ac:dyDescent="0.2">
      <c r="C41" t="s">
        <v>170</v>
      </c>
      <c r="P41" s="287"/>
      <c r="Q41" s="295"/>
      <c r="R41" s="295"/>
      <c r="S41" s="295"/>
      <c r="T41" s="295"/>
      <c r="U41" s="295"/>
      <c r="V41" s="295"/>
      <c r="W41" s="295"/>
      <c r="X41" s="295"/>
      <c r="Y41" s="295"/>
      <c r="Z41" s="295"/>
      <c r="AA41" s="295"/>
      <c r="AB41" s="295"/>
      <c r="AC41" s="295"/>
      <c r="AD41" s="295"/>
      <c r="AE41" s="295"/>
      <c r="AF41" s="295"/>
      <c r="AG41" s="295"/>
      <c r="AH41" s="295"/>
      <c r="AI41" s="30"/>
      <c r="AJ41" t="s">
        <v>171</v>
      </c>
      <c r="AK41" s="30"/>
      <c r="AL41" s="20"/>
      <c r="AN41" s="287"/>
      <c r="AO41" s="210"/>
      <c r="AP41" s="210"/>
      <c r="AQ41" s="210"/>
      <c r="AR41" s="210"/>
      <c r="AS41" s="210"/>
      <c r="AT41" s="210"/>
      <c r="AU41" s="210"/>
      <c r="AV41" s="210"/>
      <c r="AW41" s="210"/>
      <c r="AX41" s="210"/>
      <c r="AY41" s="210"/>
      <c r="AZ41" s="210"/>
      <c r="BA41" s="210"/>
      <c r="BB41" s="210"/>
      <c r="BC41" s="210"/>
      <c r="BD41" s="210"/>
      <c r="BE41" s="210"/>
      <c r="BF41" s="210"/>
      <c r="BH41" s="19" t="s">
        <v>207</v>
      </c>
      <c r="BI41" s="20"/>
      <c r="BJ41" s="20"/>
      <c r="BR41" s="290"/>
      <c r="BS41" s="291"/>
      <c r="BT41" s="291"/>
      <c r="BU41" s="291"/>
      <c r="BV41" s="291"/>
      <c r="BW41" s="291"/>
      <c r="BX41" s="291"/>
      <c r="BY41" s="291"/>
      <c r="BZ41" s="291"/>
      <c r="CA41" s="291"/>
      <c r="CB41" s="291"/>
      <c r="CC41" s="291"/>
      <c r="CD41" s="291"/>
      <c r="CE41" s="291"/>
      <c r="CF41" s="291"/>
      <c r="CG41" s="291"/>
      <c r="CH41" s="291"/>
      <c r="CI41" s="291"/>
      <c r="CJ41" s="291"/>
      <c r="CK41" s="291"/>
      <c r="CS41" s="48">
        <f t="shared" ref="CS41:CS50" si="3">IF(AND($CD$32&gt;CT25,$CD$32&lt;=CU25),1,0)</f>
        <v>0</v>
      </c>
      <c r="CT41" s="67">
        <v>21.5</v>
      </c>
      <c r="CU41" s="68">
        <v>1</v>
      </c>
      <c r="CV41" s="69">
        <v>1.5</v>
      </c>
      <c r="CW41" s="69"/>
      <c r="CX41" s="49"/>
      <c r="CY41" s="49"/>
      <c r="CZ41" s="49"/>
      <c r="DA41" s="71"/>
      <c r="DB41" s="284">
        <f>IF(BC13="X",18,+CD32/CU24)</f>
        <v>0</v>
      </c>
      <c r="DC41" s="284"/>
      <c r="DD41" s="284"/>
    </row>
    <row r="42" spans="3:171" ht="19.5" customHeight="1" x14ac:dyDescent="0.2">
      <c r="CS42" s="48">
        <f t="shared" si="3"/>
        <v>0</v>
      </c>
      <c r="CT42" s="67">
        <v>21</v>
      </c>
      <c r="CU42" s="68">
        <v>1.5</v>
      </c>
      <c r="CV42" s="69">
        <v>2</v>
      </c>
      <c r="CW42" s="69"/>
      <c r="CX42" s="49"/>
      <c r="CY42" s="49"/>
      <c r="CZ42" s="49"/>
      <c r="DA42" s="71"/>
      <c r="DB42" s="284"/>
      <c r="DC42" s="284"/>
      <c r="DD42" s="284"/>
    </row>
    <row r="43" spans="3:171" ht="19.5" customHeight="1" x14ac:dyDescent="0.2">
      <c r="C43" s="19" t="s">
        <v>173</v>
      </c>
      <c r="I43" s="210"/>
      <c r="J43" s="210"/>
      <c r="K43" s="210"/>
      <c r="L43" s="210"/>
      <c r="M43" s="210"/>
      <c r="N43" s="210"/>
      <c r="O43" s="210"/>
      <c r="P43" s="210"/>
      <c r="Q43" s="210"/>
      <c r="R43" s="210"/>
      <c r="S43" s="210"/>
      <c r="T43" s="210"/>
      <c r="U43" s="210"/>
      <c r="V43" s="210"/>
      <c r="W43" s="210"/>
      <c r="X43" s="210"/>
      <c r="Z43" s="19" t="s">
        <v>172</v>
      </c>
      <c r="AH43" s="287"/>
      <c r="AI43" s="287"/>
      <c r="AJ43" s="287"/>
      <c r="AK43" s="287"/>
      <c r="AL43" s="287"/>
      <c r="AM43" s="287"/>
      <c r="AN43" s="287"/>
      <c r="AO43" s="287"/>
      <c r="AP43" s="287"/>
      <c r="AR43" s="19" t="s">
        <v>174</v>
      </c>
      <c r="AW43" s="288"/>
      <c r="AX43" s="288"/>
      <c r="AY43" s="288"/>
      <c r="AZ43" s="288"/>
      <c r="BA43" s="288"/>
      <c r="BB43" s="288"/>
      <c r="BC43" s="288"/>
      <c r="BD43" s="288"/>
      <c r="BE43" s="288"/>
      <c r="BF43" s="288"/>
      <c r="BG43" s="288"/>
      <c r="BH43" s="288"/>
      <c r="BJ43" s="19" t="s">
        <v>175</v>
      </c>
      <c r="BO43" s="288"/>
      <c r="BP43" s="288"/>
      <c r="BQ43" s="288"/>
      <c r="BR43" s="288"/>
      <c r="BS43" s="288"/>
      <c r="BT43" s="288"/>
      <c r="BU43" s="288"/>
      <c r="BV43" s="288"/>
      <c r="BW43" s="288"/>
      <c r="BX43" s="288"/>
      <c r="BY43" s="288"/>
      <c r="BZ43" s="19" t="s">
        <v>176</v>
      </c>
      <c r="CA43" s="288"/>
      <c r="CB43" s="288"/>
      <c r="CC43" s="288"/>
      <c r="CD43" s="288"/>
      <c r="CE43" s="288"/>
      <c r="CF43" s="288"/>
      <c r="CG43" s="288"/>
      <c r="CH43" s="288"/>
      <c r="CI43" s="288"/>
      <c r="CJ43" s="288"/>
      <c r="CK43" s="288"/>
      <c r="CS43" s="48">
        <f t="shared" si="3"/>
        <v>0</v>
      </c>
      <c r="CT43" s="67">
        <v>19</v>
      </c>
      <c r="CU43" s="68">
        <v>2</v>
      </c>
      <c r="CV43" s="69">
        <v>2.25</v>
      </c>
      <c r="CW43" s="69"/>
      <c r="CX43" s="49"/>
      <c r="CY43" s="49"/>
      <c r="CZ43" s="49"/>
      <c r="DA43" s="49"/>
      <c r="DB43" s="49"/>
      <c r="DC43" s="49"/>
      <c r="DD43" s="49"/>
    </row>
    <row r="44" spans="3:171" ht="19.5" customHeight="1" x14ac:dyDescent="0.2">
      <c r="CS44" s="48">
        <f t="shared" si="3"/>
        <v>0</v>
      </c>
      <c r="CT44" s="67">
        <v>17</v>
      </c>
      <c r="CU44" s="68">
        <v>2.25</v>
      </c>
      <c r="CV44" s="69">
        <v>2.5</v>
      </c>
      <c r="CW44" s="69"/>
      <c r="CX44" s="49"/>
      <c r="CY44" s="49"/>
      <c r="CZ44" s="49"/>
      <c r="DA44" s="49"/>
      <c r="DB44" s="49"/>
      <c r="DC44" s="49"/>
      <c r="DD44" s="49"/>
    </row>
    <row r="45" spans="3:171" ht="19.5" customHeight="1" x14ac:dyDescent="0.2">
      <c r="C45" s="19" t="s">
        <v>216</v>
      </c>
      <c r="I45" s="292"/>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87"/>
      <c r="AH45" s="19" t="s">
        <v>217</v>
      </c>
      <c r="AK45" s="30"/>
      <c r="AL45" s="20"/>
      <c r="AN45" s="287"/>
      <c r="AO45" s="210"/>
      <c r="AP45" s="210"/>
      <c r="AQ45" s="210"/>
      <c r="AR45" s="210"/>
      <c r="AS45" s="210"/>
      <c r="AT45" s="210"/>
      <c r="AU45" s="210"/>
      <c r="AV45" s="210"/>
      <c r="AW45" s="210"/>
      <c r="AX45" s="210"/>
      <c r="AY45" s="210"/>
      <c r="AZ45" s="210"/>
      <c r="BA45" s="210"/>
      <c r="BB45" s="210"/>
      <c r="BC45" s="210"/>
      <c r="BD45" s="210"/>
      <c r="BE45" s="210"/>
      <c r="BF45" s="210"/>
      <c r="BG45" s="20"/>
      <c r="BH45" s="19" t="s">
        <v>207</v>
      </c>
      <c r="BI45" s="20"/>
      <c r="BJ45" s="20"/>
      <c r="BR45" s="290"/>
      <c r="BS45" s="291"/>
      <c r="BT45" s="291"/>
      <c r="BU45" s="291"/>
      <c r="BV45" s="291"/>
      <c r="BW45" s="291"/>
      <c r="BX45" s="291"/>
      <c r="BY45" s="291"/>
      <c r="BZ45" s="291"/>
      <c r="CA45" s="291"/>
      <c r="CB45" s="291"/>
      <c r="CC45" s="291"/>
      <c r="CD45" s="291"/>
      <c r="CE45" s="291"/>
      <c r="CF45" s="291"/>
      <c r="CG45" s="291"/>
      <c r="CH45" s="291"/>
      <c r="CI45" s="291"/>
      <c r="CJ45" s="291"/>
      <c r="CK45" s="291"/>
      <c r="CS45" s="48">
        <f t="shared" si="3"/>
        <v>0</v>
      </c>
      <c r="CT45" s="67">
        <v>15</v>
      </c>
      <c r="CU45" s="68">
        <v>2.5</v>
      </c>
      <c r="CV45" s="69">
        <v>2.75</v>
      </c>
      <c r="CW45" s="69"/>
      <c r="CX45" s="49"/>
      <c r="CY45" s="49"/>
      <c r="CZ45" s="49"/>
      <c r="DA45" s="49"/>
      <c r="DB45" s="49"/>
      <c r="DC45" s="49"/>
      <c r="DD45" s="49"/>
    </row>
    <row r="46" spans="3:171" ht="19.5" customHeight="1" x14ac:dyDescent="0.2">
      <c r="CS46" s="48">
        <f t="shared" si="3"/>
        <v>0</v>
      </c>
      <c r="CT46" s="67">
        <v>13</v>
      </c>
      <c r="CU46" s="68">
        <v>2.75</v>
      </c>
      <c r="CV46" s="69">
        <v>3</v>
      </c>
      <c r="CW46" s="71"/>
      <c r="CX46" s="71"/>
      <c r="CY46" s="71"/>
      <c r="CZ46" s="71"/>
      <c r="DA46" s="49"/>
      <c r="DB46" s="49"/>
      <c r="DC46" s="49"/>
      <c r="DD46" s="49"/>
    </row>
    <row r="47" spans="3:171" ht="19.5" customHeight="1" x14ac:dyDescent="0.2">
      <c r="C47" s="19" t="s">
        <v>173</v>
      </c>
      <c r="I47" s="210"/>
      <c r="J47" s="210"/>
      <c r="K47" s="210"/>
      <c r="L47" s="210"/>
      <c r="M47" s="210"/>
      <c r="N47" s="210"/>
      <c r="O47" s="210"/>
      <c r="P47" s="210"/>
      <c r="Q47" s="210"/>
      <c r="R47" s="210"/>
      <c r="S47" s="210"/>
      <c r="T47" s="210"/>
      <c r="U47" s="210"/>
      <c r="V47" s="210"/>
      <c r="W47" s="210"/>
      <c r="X47" s="210"/>
      <c r="Z47" s="19" t="s">
        <v>172</v>
      </c>
      <c r="AH47" s="287"/>
      <c r="AI47" s="287"/>
      <c r="AJ47" s="287"/>
      <c r="AK47" s="287"/>
      <c r="AL47" s="287"/>
      <c r="AM47" s="287"/>
      <c r="AN47" s="287"/>
      <c r="AO47" s="287"/>
      <c r="AP47" s="287"/>
      <c r="AR47" s="19" t="s">
        <v>174</v>
      </c>
      <c r="AW47" s="288"/>
      <c r="AX47" s="288"/>
      <c r="AY47" s="288"/>
      <c r="AZ47" s="288"/>
      <c r="BA47" s="288"/>
      <c r="BB47" s="288"/>
      <c r="BC47" s="288"/>
      <c r="BD47" s="288"/>
      <c r="BE47" s="288"/>
      <c r="BF47" s="288"/>
      <c r="BG47" s="288"/>
      <c r="BH47" s="288"/>
      <c r="BJ47" s="19" t="s">
        <v>175</v>
      </c>
      <c r="BO47" s="288"/>
      <c r="BP47" s="288"/>
      <c r="BQ47" s="288"/>
      <c r="BR47" s="288"/>
      <c r="BS47" s="288"/>
      <c r="BT47" s="288"/>
      <c r="BU47" s="288"/>
      <c r="BV47" s="288"/>
      <c r="BW47" s="288"/>
      <c r="BX47" s="288"/>
      <c r="BY47" s="288"/>
      <c r="BZ47" s="19" t="s">
        <v>176</v>
      </c>
      <c r="CA47" s="288"/>
      <c r="CB47" s="288"/>
      <c r="CC47" s="288"/>
      <c r="CD47" s="288"/>
      <c r="CE47" s="288"/>
      <c r="CF47" s="288"/>
      <c r="CG47" s="288"/>
      <c r="CH47" s="288"/>
      <c r="CI47" s="288"/>
      <c r="CJ47" s="288"/>
      <c r="CK47" s="288"/>
      <c r="CS47" s="48">
        <f t="shared" si="3"/>
        <v>0</v>
      </c>
      <c r="CT47" s="67">
        <v>9</v>
      </c>
      <c r="CU47" s="68">
        <v>3</v>
      </c>
      <c r="CV47" s="69">
        <v>3.5</v>
      </c>
      <c r="CW47" s="71"/>
      <c r="CX47" s="71"/>
      <c r="CY47" s="71"/>
      <c r="CZ47" s="71"/>
      <c r="DA47" s="49"/>
      <c r="DB47" s="49"/>
      <c r="DC47" s="49"/>
      <c r="DD47" s="49"/>
    </row>
    <row r="48" spans="3:171" ht="15" customHeight="1" x14ac:dyDescent="0.2">
      <c r="CS48" s="48">
        <f t="shared" si="3"/>
        <v>0</v>
      </c>
      <c r="CT48" s="67">
        <v>4</v>
      </c>
      <c r="CU48" s="68">
        <v>3.5</v>
      </c>
      <c r="CV48" s="69">
        <v>4</v>
      </c>
      <c r="CW48" s="70"/>
      <c r="CX48" s="70"/>
      <c r="CY48" s="70"/>
      <c r="CZ48" s="70"/>
      <c r="DA48" s="49"/>
      <c r="DB48" s="49"/>
      <c r="DC48" s="49"/>
      <c r="DD48" s="49"/>
    </row>
    <row r="49" spans="1:108" ht="27" customHeight="1" x14ac:dyDescent="0.2">
      <c r="C49" s="178" t="s">
        <v>188</v>
      </c>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8"/>
      <c r="BR49" s="178"/>
      <c r="BS49" s="178"/>
      <c r="BT49" s="178"/>
      <c r="BU49" s="178"/>
      <c r="BV49" s="178"/>
      <c r="BW49" s="178"/>
      <c r="BX49" s="178"/>
      <c r="BY49" s="178"/>
      <c r="BZ49" s="178"/>
      <c r="CA49" s="178"/>
      <c r="CB49" s="178"/>
      <c r="CC49" s="178"/>
      <c r="CD49" s="178"/>
      <c r="CE49" s="178"/>
      <c r="CF49" s="178"/>
      <c r="CG49" s="178"/>
      <c r="CH49" s="178"/>
      <c r="CI49" s="178"/>
      <c r="CJ49" s="178"/>
      <c r="CK49" s="178"/>
      <c r="CS49" s="48">
        <f t="shared" si="3"/>
        <v>0</v>
      </c>
      <c r="CT49" s="71">
        <v>22</v>
      </c>
      <c r="CU49" s="71">
        <v>4.01</v>
      </c>
      <c r="CV49" s="72">
        <v>5</v>
      </c>
      <c r="CW49" s="71"/>
      <c r="CX49" s="49"/>
      <c r="CY49" s="49"/>
      <c r="CZ49" s="49"/>
      <c r="DA49" s="49"/>
      <c r="DB49" s="49"/>
      <c r="DC49" s="49"/>
      <c r="DD49" s="49"/>
    </row>
    <row r="50" spans="1:108" ht="15" customHeight="1" x14ac:dyDescent="0.2">
      <c r="CS50" s="48">
        <f t="shared" si="3"/>
        <v>0</v>
      </c>
      <c r="CT50" s="71">
        <v>18</v>
      </c>
      <c r="CU50" s="71">
        <v>0</v>
      </c>
      <c r="CV50" s="49"/>
      <c r="CW50" s="49"/>
      <c r="CX50" s="49"/>
      <c r="CY50" s="49"/>
      <c r="CZ50" s="49"/>
      <c r="DA50" s="49"/>
      <c r="DB50" s="49"/>
      <c r="DC50" s="49"/>
      <c r="DD50" s="49"/>
    </row>
    <row r="51" spans="1:108" ht="25.5" customHeight="1" x14ac:dyDescent="0.2">
      <c r="C51" s="19" t="s">
        <v>177</v>
      </c>
      <c r="R51" s="287"/>
      <c r="S51" s="287"/>
      <c r="T51" s="287"/>
      <c r="U51" s="287"/>
      <c r="V51" s="287"/>
      <c r="W51" s="287"/>
      <c r="X51" s="287"/>
      <c r="Y51" s="287"/>
      <c r="Z51" s="287"/>
      <c r="AA51" s="289"/>
      <c r="AB51" s="289"/>
      <c r="AC51" s="88"/>
      <c r="AD51" s="88"/>
      <c r="AE51" s="19" t="s">
        <v>178</v>
      </c>
      <c r="AF51" s="88"/>
      <c r="AG51" s="88"/>
      <c r="AH51" s="88"/>
      <c r="AI51" s="88"/>
      <c r="AJ51" s="88"/>
      <c r="AK51" s="88"/>
      <c r="AL51" s="88"/>
      <c r="AM51" s="88"/>
      <c r="AN51" s="88"/>
      <c r="AO51" s="88"/>
      <c r="AP51" s="88"/>
      <c r="AQ51" s="287"/>
      <c r="AR51" s="289"/>
      <c r="AS51" s="289"/>
      <c r="AT51" s="289"/>
      <c r="AU51" s="289"/>
      <c r="AV51" s="289"/>
      <c r="AW51" s="289"/>
      <c r="AX51" s="289"/>
      <c r="AY51" s="289"/>
      <c r="AZ51" s="289"/>
      <c r="BA51" s="289"/>
      <c r="BB51" s="289"/>
      <c r="BC51" s="289"/>
      <c r="BD51" s="289"/>
      <c r="BE51" s="289"/>
      <c r="BF51" s="88"/>
      <c r="BG51" s="19" t="s">
        <v>252</v>
      </c>
      <c r="BH51" s="88"/>
      <c r="BI51" s="88"/>
      <c r="BJ51" s="88"/>
      <c r="BK51" s="88"/>
      <c r="BL51" s="110"/>
      <c r="BM51" s="289">
        <f>+BG15</f>
        <v>0</v>
      </c>
      <c r="BN51" s="289"/>
      <c r="BO51" s="289"/>
      <c r="BP51" s="289"/>
      <c r="BQ51" s="289"/>
      <c r="BR51" s="289"/>
      <c r="BS51" s="289"/>
      <c r="BT51" s="289"/>
      <c r="BU51" s="289"/>
      <c r="BV51" s="289"/>
      <c r="BW51" s="289"/>
      <c r="BX51" s="289"/>
      <c r="BY51" s="289"/>
      <c r="BZ51" s="289"/>
      <c r="CA51" s="289"/>
      <c r="CB51" s="289"/>
      <c r="CC51" s="289"/>
      <c r="CD51" s="289"/>
      <c r="CE51" s="289"/>
      <c r="CF51" s="289"/>
      <c r="CG51" s="289"/>
      <c r="CH51" s="289"/>
      <c r="CI51" s="289"/>
      <c r="CJ51" s="289"/>
      <c r="CK51" s="289"/>
      <c r="CS51" s="49"/>
      <c r="CV51" s="49"/>
      <c r="CW51" s="49"/>
      <c r="CX51" s="49"/>
      <c r="CY51" s="49"/>
      <c r="CZ51" s="49"/>
      <c r="DA51" s="49"/>
      <c r="DB51" s="49"/>
      <c r="DC51" s="49"/>
      <c r="DD51" s="49"/>
    </row>
    <row r="52" spans="1:108" ht="20.25" customHeight="1" x14ac:dyDescent="0.2">
      <c r="CS52" s="49"/>
      <c r="CT52" s="49"/>
      <c r="CU52" s="49"/>
      <c r="CV52" s="284">
        <f>IF(CX3&lt;=1,22,IF(CX3&lt;=1.5,21.5,IF(CX3&lt;=2,21,IF(CX3&lt;=2.25,19,IF(CX3&lt;=2.5,17,IF(CX3&lt;=2.75,15,IF(CX3&lt;=3,13,IF(CX3&lt;=3.5,9,4))))))))</f>
        <v>22</v>
      </c>
      <c r="CW52" s="284"/>
      <c r="CX52" s="49"/>
      <c r="CY52" s="49"/>
      <c r="CZ52" s="49"/>
      <c r="DA52" s="49"/>
      <c r="DB52" s="49"/>
      <c r="DC52" s="49"/>
      <c r="DD52" s="49"/>
    </row>
    <row r="53" spans="1:108" ht="25.5" customHeight="1" x14ac:dyDescent="0.2">
      <c r="C53" s="285" t="s">
        <v>179</v>
      </c>
      <c r="D53" s="285"/>
      <c r="E53" s="285"/>
      <c r="F53" s="285"/>
      <c r="G53" s="285"/>
      <c r="H53" s="285"/>
      <c r="I53" s="285"/>
      <c r="J53" s="285"/>
      <c r="K53" s="285"/>
      <c r="L53" s="285"/>
      <c r="M53" s="285"/>
      <c r="N53" s="285"/>
      <c r="O53" s="285"/>
      <c r="P53" s="285"/>
      <c r="Q53" s="285"/>
      <c r="R53" s="285"/>
      <c r="S53" s="285"/>
      <c r="T53" s="285"/>
      <c r="U53" s="285"/>
      <c r="V53" s="285"/>
      <c r="W53" s="273"/>
      <c r="X53" s="273"/>
      <c r="Y53" s="273"/>
      <c r="Z53" s="273"/>
      <c r="AA53" s="273"/>
      <c r="AB53" s="273"/>
      <c r="AE53" s="275" t="s">
        <v>180</v>
      </c>
      <c r="AF53" s="249"/>
      <c r="AG53" s="249"/>
      <c r="AH53" s="249"/>
      <c r="AI53" s="249"/>
      <c r="AJ53" s="249"/>
      <c r="AK53" s="249"/>
      <c r="AL53" s="249"/>
      <c r="AM53" s="249"/>
      <c r="AN53" s="249"/>
      <c r="AO53" s="249"/>
      <c r="AP53" s="249"/>
      <c r="AQ53" s="286"/>
      <c r="AR53" s="286"/>
      <c r="AV53" s="275" t="s">
        <v>195</v>
      </c>
      <c r="AW53" s="249"/>
      <c r="AX53" s="249"/>
      <c r="AY53" s="249"/>
      <c r="AZ53" s="249"/>
      <c r="BA53" s="249"/>
      <c r="BB53" s="249"/>
      <c r="BC53" s="249"/>
      <c r="BD53" s="249"/>
      <c r="BE53" s="249"/>
      <c r="BF53" s="249"/>
      <c r="BG53" s="249"/>
      <c r="BH53" s="249"/>
      <c r="BI53" s="249"/>
      <c r="BJ53" s="249"/>
      <c r="BK53" s="249"/>
      <c r="BL53" s="249"/>
      <c r="BM53" s="249"/>
      <c r="BN53" s="249"/>
      <c r="BO53" s="249"/>
      <c r="BP53" s="249"/>
      <c r="BQ53" s="249"/>
      <c r="BR53" s="249"/>
      <c r="BS53" s="249"/>
      <c r="BT53" s="249"/>
      <c r="BU53" s="249"/>
      <c r="BV53" s="249"/>
      <c r="BW53" s="249"/>
      <c r="BX53" s="249"/>
      <c r="BY53" s="249"/>
      <c r="BZ53" s="249"/>
      <c r="CA53" s="249"/>
      <c r="CB53" s="249"/>
      <c r="CC53" s="249"/>
      <c r="CD53" s="249"/>
      <c r="CE53" s="249"/>
      <c r="CF53" s="249"/>
      <c r="CG53" s="249"/>
      <c r="CH53" s="249"/>
      <c r="CI53" s="249"/>
      <c r="CJ53" s="249"/>
      <c r="CK53" s="249"/>
      <c r="CN53" s="20"/>
      <c r="CP53" s="20"/>
      <c r="CQ53" s="47"/>
      <c r="CS53" s="49"/>
      <c r="CT53" s="49"/>
      <c r="CU53" s="49"/>
      <c r="CV53" s="284"/>
      <c r="CW53" s="284"/>
      <c r="CX53" s="49"/>
      <c r="CY53" s="49"/>
      <c r="CZ53" s="49"/>
      <c r="DA53" s="49"/>
      <c r="DB53" s="49"/>
      <c r="DC53" s="49"/>
      <c r="DD53" s="49"/>
    </row>
    <row r="54" spans="1:108" ht="25.5" customHeight="1" x14ac:dyDescent="0.2">
      <c r="C54" s="272" t="s">
        <v>27</v>
      </c>
      <c r="D54" s="272"/>
      <c r="E54" s="272"/>
      <c r="F54" s="272"/>
      <c r="G54" s="272"/>
      <c r="H54" s="272"/>
      <c r="I54" s="272"/>
      <c r="J54" s="272"/>
      <c r="K54" s="272"/>
      <c r="L54" s="272"/>
      <c r="M54" s="273"/>
      <c r="N54" s="273"/>
      <c r="O54" s="273"/>
      <c r="P54" s="272" t="s">
        <v>28</v>
      </c>
      <c r="Q54" s="272"/>
      <c r="R54" s="272"/>
      <c r="S54" s="272"/>
      <c r="T54" s="272"/>
      <c r="U54" s="272"/>
      <c r="V54" s="272"/>
      <c r="W54" s="272"/>
      <c r="X54" s="272"/>
      <c r="Y54" s="272"/>
      <c r="Z54" s="273"/>
      <c r="AA54" s="273"/>
      <c r="AB54" s="273"/>
      <c r="AE54" s="274">
        <f>+BQ54/CU22</f>
        <v>0</v>
      </c>
      <c r="AF54" s="137"/>
      <c r="AG54" s="137"/>
      <c r="AH54" s="137"/>
      <c r="AI54" s="137"/>
      <c r="AJ54" s="137"/>
      <c r="AK54" s="137"/>
      <c r="AL54" s="137"/>
      <c r="AM54" s="137"/>
      <c r="AN54" s="137"/>
      <c r="AO54" s="137"/>
      <c r="AP54" s="137"/>
      <c r="AQ54" s="137"/>
      <c r="AR54" s="138"/>
      <c r="AV54" s="275" t="s">
        <v>194</v>
      </c>
      <c r="AW54" s="276"/>
      <c r="AX54" s="276"/>
      <c r="AY54" s="276"/>
      <c r="AZ54" s="276"/>
      <c r="BA54" s="276"/>
      <c r="BB54" s="276"/>
      <c r="BC54" s="276"/>
      <c r="BD54" s="276"/>
      <c r="BE54" s="276"/>
      <c r="BF54" s="276"/>
      <c r="BG54" s="276"/>
      <c r="BH54" s="276"/>
      <c r="BI54" s="276"/>
      <c r="BJ54" s="276"/>
      <c r="BK54" s="276"/>
      <c r="BL54" s="276"/>
      <c r="BM54" s="276"/>
      <c r="BN54" s="276"/>
      <c r="BO54" s="276"/>
      <c r="BP54" s="276"/>
      <c r="BQ54" s="277">
        <f>IF(CD32&gt;0,VLOOKUP(1,CS24:CV35,4,FALSE),0)</f>
        <v>0</v>
      </c>
      <c r="BR54" s="141"/>
      <c r="BS54" s="141"/>
      <c r="BT54" s="141"/>
      <c r="BU54" s="141"/>
      <c r="BV54" s="141"/>
      <c r="BW54" s="141"/>
      <c r="BX54" s="141"/>
      <c r="BY54" s="141"/>
      <c r="BZ54" s="141"/>
      <c r="CA54" s="141"/>
      <c r="CB54" s="141"/>
      <c r="CC54" s="141"/>
      <c r="CD54" s="141"/>
      <c r="CE54" s="141"/>
      <c r="CF54" s="141"/>
      <c r="CG54" s="141"/>
      <c r="CH54" s="141"/>
      <c r="CI54" s="141"/>
      <c r="CJ54" s="141"/>
      <c r="CK54" s="142"/>
      <c r="CS54" s="48">
        <f>IF(AND($CD$32&gt;CT24,$CD$32&lt;=CU24),1,0)</f>
        <v>0</v>
      </c>
      <c r="CT54" s="67">
        <v>30</v>
      </c>
      <c r="CU54" s="68">
        <v>0</v>
      </c>
      <c r="CV54" s="69">
        <v>2</v>
      </c>
      <c r="CW54" s="49"/>
      <c r="CX54" s="49"/>
      <c r="CY54" s="49"/>
      <c r="CZ54" s="49"/>
      <c r="DA54" s="49"/>
      <c r="DB54" s="49"/>
      <c r="DC54" s="49"/>
      <c r="DD54" s="49"/>
    </row>
    <row r="55" spans="1:108" ht="25.5" customHeight="1" x14ac:dyDescent="0.2">
      <c r="C55" s="272">
        <f>IF(CD32&gt;0,VLOOKUP(1,CS54:CV64,3,FALSE),0)</f>
        <v>0</v>
      </c>
      <c r="D55" s="272"/>
      <c r="E55" s="272"/>
      <c r="F55" s="272"/>
      <c r="G55" s="272"/>
      <c r="H55" s="272"/>
      <c r="I55" s="272"/>
      <c r="J55" s="272"/>
      <c r="K55" s="272"/>
      <c r="L55" s="272"/>
      <c r="M55" s="273"/>
      <c r="N55" s="273"/>
      <c r="O55" s="273"/>
      <c r="P55" s="272">
        <f>IF(+CD32&gt;0,VLOOKUP(1,CS54:CV64,4,FALSE),0)</f>
        <v>0</v>
      </c>
      <c r="Q55" s="272"/>
      <c r="R55" s="272"/>
      <c r="S55" s="272"/>
      <c r="T55" s="272"/>
      <c r="U55" s="272"/>
      <c r="V55" s="272"/>
      <c r="W55" s="272"/>
      <c r="X55" s="272"/>
      <c r="Y55" s="272"/>
      <c r="Z55" s="273"/>
      <c r="AA55" s="273"/>
      <c r="AB55" s="273"/>
      <c r="AE55" s="278" t="s">
        <v>206</v>
      </c>
      <c r="AF55" s="279"/>
      <c r="AG55" s="279"/>
      <c r="AH55" s="279"/>
      <c r="AI55" s="279"/>
      <c r="AJ55" s="279"/>
      <c r="AK55" s="279"/>
      <c r="AL55" s="279"/>
      <c r="AM55" s="279"/>
      <c r="AN55" s="280"/>
      <c r="AO55" s="281">
        <f>+CD32/CU22</f>
        <v>0</v>
      </c>
      <c r="AP55" s="282"/>
      <c r="AQ55" s="282"/>
      <c r="AR55" s="283"/>
      <c r="AV55" s="275" t="s">
        <v>298</v>
      </c>
      <c r="AW55" s="276"/>
      <c r="AX55" s="276"/>
      <c r="AY55" s="276"/>
      <c r="AZ55" s="276"/>
      <c r="BA55" s="276"/>
      <c r="BB55" s="276"/>
      <c r="BC55" s="276"/>
      <c r="BD55" s="276"/>
      <c r="BE55" s="276"/>
      <c r="BF55" s="276"/>
      <c r="BG55" s="276"/>
      <c r="BH55" s="276"/>
      <c r="BI55" s="276"/>
      <c r="BJ55" s="276"/>
      <c r="BK55" s="276"/>
      <c r="BL55" s="276"/>
      <c r="BM55" s="276"/>
      <c r="BN55" s="276"/>
      <c r="BO55" s="276"/>
      <c r="BP55" s="276"/>
      <c r="BQ55" s="264"/>
      <c r="BR55" s="156"/>
      <c r="BS55" s="156"/>
      <c r="BT55" s="156"/>
      <c r="BU55" s="156"/>
      <c r="BV55" s="156"/>
      <c r="BW55" s="156"/>
      <c r="BX55" s="156"/>
      <c r="BY55" s="156"/>
      <c r="BZ55" s="156"/>
      <c r="CA55" s="156"/>
      <c r="CB55" s="156"/>
      <c r="CC55" s="156"/>
      <c r="CD55" s="156"/>
      <c r="CE55" s="156"/>
      <c r="CF55" s="156"/>
      <c r="CG55" s="156"/>
      <c r="CH55" s="156"/>
      <c r="CI55" s="156"/>
      <c r="CJ55" s="156"/>
      <c r="CK55" s="265"/>
      <c r="CS55" s="48">
        <f t="shared" ref="CS55:CS64" si="4">IF(AND($CD$32&gt;CT25,$CD$32&lt;=CU25),1,0)</f>
        <v>0</v>
      </c>
      <c r="CT55" s="67">
        <v>25</v>
      </c>
      <c r="CU55" s="68">
        <v>2</v>
      </c>
      <c r="CV55" s="69">
        <v>4</v>
      </c>
      <c r="CW55" s="49"/>
      <c r="CX55" s="49"/>
      <c r="CY55" s="49"/>
      <c r="CZ55" s="49"/>
      <c r="DA55" s="49"/>
      <c r="DB55" s="49"/>
      <c r="DC55" s="49"/>
      <c r="DD55" s="49"/>
    </row>
    <row r="56" spans="1:108" x14ac:dyDescent="0.2">
      <c r="BL56" s="271" t="str">
        <f>IF(BQ55&gt;BQ54,"ERROR EN EL VALOR DEL SUBSIDIO SOLICITADO"," ")</f>
        <v xml:space="preserve"> </v>
      </c>
      <c r="BM56" s="171"/>
      <c r="BN56" s="171"/>
      <c r="BO56" s="171"/>
      <c r="BP56" s="171"/>
      <c r="BQ56" s="171"/>
      <c r="BR56" s="171"/>
      <c r="BS56" s="171"/>
      <c r="BT56" s="171"/>
      <c r="BU56" s="171"/>
      <c r="BV56" s="171"/>
      <c r="BW56" s="171"/>
      <c r="BX56" s="171"/>
      <c r="BY56" s="171"/>
      <c r="BZ56" s="171"/>
      <c r="CA56" s="171"/>
      <c r="CB56" s="171"/>
      <c r="CC56" s="171"/>
      <c r="CD56" s="171"/>
      <c r="CE56" s="171"/>
      <c r="CF56" s="171"/>
      <c r="CG56" s="171"/>
      <c r="CH56" s="171"/>
      <c r="CI56" s="171"/>
      <c r="CJ56" s="171"/>
      <c r="CK56" s="171"/>
      <c r="CS56" s="48">
        <f>IF(AND($CD$32&gt;CT26,$CD$32&lt;=CU26),1,0)</f>
        <v>0</v>
      </c>
      <c r="CT56" s="67">
        <v>0</v>
      </c>
      <c r="CU56" s="68">
        <v>4.01</v>
      </c>
      <c r="CV56" s="69">
        <v>5</v>
      </c>
      <c r="CW56" s="49"/>
      <c r="CX56" s="49"/>
      <c r="CY56" s="49"/>
      <c r="CZ56" s="49"/>
      <c r="DA56" s="49"/>
      <c r="DB56" s="49"/>
      <c r="DC56" s="49"/>
      <c r="DD56" s="49"/>
    </row>
    <row r="57" spans="1:108" ht="15" x14ac:dyDescent="0.2">
      <c r="C57" s="19" t="s">
        <v>181</v>
      </c>
      <c r="T57" s="266"/>
      <c r="U57" s="267"/>
      <c r="V57" s="267"/>
      <c r="W57" s="267"/>
      <c r="X57" s="267"/>
      <c r="Y57" s="267"/>
      <c r="Z57" s="267"/>
      <c r="AA57" s="267"/>
      <c r="AB57" s="267"/>
      <c r="AC57" s="267"/>
      <c r="AD57" s="267"/>
      <c r="AE57" s="267"/>
      <c r="AF57" s="267"/>
      <c r="AG57" s="267"/>
      <c r="AH57" s="267"/>
      <c r="AJ57" s="19" t="s">
        <v>185</v>
      </c>
      <c r="AP57" s="266"/>
      <c r="AQ57" s="268"/>
      <c r="AR57" s="268"/>
      <c r="AS57" s="268"/>
      <c r="AT57" s="268"/>
      <c r="AU57" s="268"/>
      <c r="AV57" s="268"/>
      <c r="AW57" s="268"/>
      <c r="AX57" s="268"/>
      <c r="AY57" s="268"/>
      <c r="AZ57" s="19" t="s">
        <v>183</v>
      </c>
      <c r="BH57" s="269"/>
      <c r="BI57" s="269"/>
      <c r="BJ57" s="269"/>
      <c r="BK57" s="269"/>
      <c r="BL57" s="269"/>
      <c r="BM57" s="269"/>
      <c r="BN57" s="269"/>
      <c r="BO57" s="269"/>
      <c r="BP57" s="269"/>
      <c r="BQ57" s="269"/>
      <c r="BR57" s="269"/>
      <c r="BS57" s="269"/>
      <c r="BT57" s="269"/>
      <c r="BU57" s="269"/>
      <c r="BV57" s="269"/>
      <c r="BW57" s="269"/>
      <c r="BX57" s="269"/>
      <c r="BY57" s="269"/>
      <c r="BZ57" s="269"/>
      <c r="CB57" s="19" t="s">
        <v>182</v>
      </c>
      <c r="CI57" s="270"/>
      <c r="CJ57" s="270"/>
      <c r="CK57" s="270"/>
      <c r="CS57" s="48">
        <f t="shared" si="4"/>
        <v>0</v>
      </c>
      <c r="CT57" s="67">
        <v>0</v>
      </c>
      <c r="CU57" s="68">
        <v>0</v>
      </c>
      <c r="CV57" s="69">
        <v>0</v>
      </c>
      <c r="CW57" s="49"/>
      <c r="CX57" s="49"/>
      <c r="CY57" s="49"/>
      <c r="CZ57" s="49"/>
      <c r="DA57" s="49"/>
      <c r="DB57" s="49"/>
      <c r="DC57" s="49"/>
      <c r="DD57" s="49"/>
    </row>
    <row r="58" spans="1:108" ht="16.5" customHeight="1" thickBot="1" x14ac:dyDescent="0.2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S58" s="48">
        <f t="shared" si="4"/>
        <v>0</v>
      </c>
      <c r="CT58" s="67">
        <v>0</v>
      </c>
      <c r="CU58" s="68">
        <v>0</v>
      </c>
      <c r="CV58" s="69">
        <v>0</v>
      </c>
      <c r="CW58" s="49"/>
      <c r="CX58" s="49"/>
      <c r="CY58" s="49"/>
      <c r="CZ58" s="49"/>
      <c r="DA58" s="49"/>
      <c r="DB58" s="49"/>
      <c r="DC58" s="49"/>
      <c r="DD58" s="49"/>
    </row>
    <row r="59" spans="1:108" x14ac:dyDescent="0.2">
      <c r="CS59" s="48">
        <f t="shared" si="4"/>
        <v>0</v>
      </c>
      <c r="CT59" s="67">
        <v>0</v>
      </c>
      <c r="CU59" s="68">
        <v>0</v>
      </c>
      <c r="CV59" s="69">
        <v>0</v>
      </c>
      <c r="CW59" s="49"/>
      <c r="CX59" s="49"/>
      <c r="CY59" s="49"/>
      <c r="CZ59" s="49"/>
      <c r="DA59" s="49"/>
      <c r="DB59" s="49"/>
      <c r="DC59" s="49"/>
      <c r="DD59" s="49"/>
    </row>
    <row r="60" spans="1:108" ht="27" customHeight="1" x14ac:dyDescent="0.2">
      <c r="C60" s="178" t="s">
        <v>4</v>
      </c>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8"/>
      <c r="BR60" s="178"/>
      <c r="BS60" s="178"/>
      <c r="BT60" s="178"/>
      <c r="BU60" s="178"/>
      <c r="BV60" s="178"/>
      <c r="BW60" s="178"/>
      <c r="BX60" s="178"/>
      <c r="BY60" s="178"/>
      <c r="BZ60" s="178"/>
      <c r="CA60" s="178"/>
      <c r="CB60" s="178"/>
      <c r="CC60" s="178"/>
      <c r="CD60" s="178"/>
      <c r="CE60" s="178"/>
      <c r="CF60" s="178"/>
      <c r="CG60" s="178"/>
      <c r="CH60" s="178"/>
      <c r="CI60" s="178"/>
      <c r="CJ60" s="178"/>
      <c r="CK60" s="178"/>
      <c r="CS60" s="48">
        <f t="shared" si="4"/>
        <v>0</v>
      </c>
      <c r="CT60" s="67">
        <v>0</v>
      </c>
      <c r="CU60" s="68">
        <v>0</v>
      </c>
      <c r="CV60" s="69">
        <v>0</v>
      </c>
      <c r="CW60" s="49"/>
      <c r="CX60" s="49"/>
      <c r="CY60" s="49"/>
      <c r="CZ60" s="49"/>
      <c r="DA60" s="49"/>
      <c r="DB60" s="49"/>
      <c r="DC60" s="49"/>
      <c r="DD60" s="49"/>
    </row>
    <row r="61" spans="1:108" ht="9.75" customHeight="1" x14ac:dyDescent="0.2">
      <c r="CS61" s="48">
        <f t="shared" si="4"/>
        <v>0</v>
      </c>
      <c r="CT61" s="67">
        <v>0</v>
      </c>
      <c r="CU61" s="68">
        <v>0</v>
      </c>
      <c r="CV61" s="69">
        <v>0</v>
      </c>
      <c r="CW61" s="49"/>
      <c r="CX61" s="49"/>
      <c r="CY61" s="49"/>
      <c r="CZ61" s="49"/>
      <c r="DA61" s="49"/>
      <c r="DB61" s="49"/>
      <c r="DC61" s="49"/>
      <c r="DD61" s="49"/>
    </row>
    <row r="62" spans="1:108" ht="21" customHeight="1" x14ac:dyDescent="0.2">
      <c r="D62" s="32" t="s">
        <v>186</v>
      </c>
      <c r="BI62" t="s">
        <v>153</v>
      </c>
      <c r="BS62" s="256"/>
      <c r="BT62" s="256"/>
      <c r="BU62" s="256"/>
      <c r="BV62" s="256"/>
      <c r="BW62" s="256"/>
      <c r="BX62" s="256"/>
      <c r="BY62" s="256"/>
      <c r="BZ62" s="256"/>
      <c r="CA62" s="256"/>
      <c r="CB62" s="256"/>
      <c r="CC62" s="256"/>
      <c r="CD62" s="256"/>
      <c r="CE62" s="256"/>
      <c r="CF62" s="256"/>
      <c r="CG62" s="256"/>
      <c r="CH62" s="256"/>
      <c r="CI62" s="256"/>
      <c r="CJ62" s="256"/>
      <c r="CK62" s="256"/>
      <c r="CS62" s="48">
        <f t="shared" si="4"/>
        <v>0</v>
      </c>
      <c r="CT62" s="67">
        <v>4</v>
      </c>
      <c r="CU62" s="68">
        <v>3.5</v>
      </c>
      <c r="CV62" s="69">
        <v>4</v>
      </c>
      <c r="CW62" s="49"/>
      <c r="CX62" s="49"/>
      <c r="CY62" s="49"/>
      <c r="CZ62" s="49"/>
      <c r="DA62" s="49"/>
      <c r="DB62" s="49"/>
      <c r="DC62" s="49"/>
      <c r="DD62" s="49"/>
    </row>
    <row r="63" spans="1:108" x14ac:dyDescent="0.2">
      <c r="CS63" s="48">
        <f t="shared" si="4"/>
        <v>0</v>
      </c>
      <c r="CT63" s="71">
        <v>22</v>
      </c>
      <c r="CU63" s="71">
        <v>0</v>
      </c>
      <c r="CV63" s="72">
        <v>1</v>
      </c>
      <c r="CW63" s="49"/>
      <c r="CX63" s="49"/>
      <c r="CY63" s="49"/>
      <c r="CZ63" s="49"/>
      <c r="DA63" s="49"/>
      <c r="DB63" s="49"/>
      <c r="DC63" s="49"/>
      <c r="DD63" s="49"/>
    </row>
    <row r="64" spans="1:108" ht="14.25" customHeight="1" x14ac:dyDescent="0.2">
      <c r="D64" t="s">
        <v>9</v>
      </c>
      <c r="T64" s="257">
        <f>+C22</f>
        <v>0</v>
      </c>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T64" s="19" t="s">
        <v>187</v>
      </c>
      <c r="BI64" s="191">
        <f>+AY22</f>
        <v>0</v>
      </c>
      <c r="BJ64" s="191"/>
      <c r="BK64" s="191"/>
      <c r="BL64" s="191"/>
      <c r="BM64" s="191"/>
      <c r="BN64" s="191"/>
      <c r="BO64" s="191"/>
      <c r="BP64" s="258"/>
      <c r="BQ64" s="258"/>
      <c r="BR64" s="258"/>
      <c r="CS64" s="48">
        <f t="shared" si="4"/>
        <v>0</v>
      </c>
      <c r="CT64" s="71">
        <v>18</v>
      </c>
      <c r="CU64" s="71">
        <v>0</v>
      </c>
      <c r="CV64" s="49"/>
      <c r="CW64" s="49"/>
      <c r="CX64" s="49"/>
      <c r="CY64" s="49"/>
      <c r="CZ64" s="49"/>
      <c r="DA64" s="49"/>
      <c r="DB64" s="49"/>
      <c r="DC64" s="49"/>
      <c r="DD64" s="49"/>
    </row>
    <row r="65" spans="3:108" x14ac:dyDescent="0.2">
      <c r="CS65" s="49"/>
      <c r="CT65" s="49"/>
      <c r="CU65" s="49"/>
      <c r="CV65" s="49"/>
      <c r="CW65" s="49"/>
      <c r="CX65" s="49"/>
      <c r="CY65" s="49"/>
      <c r="CZ65" s="49"/>
      <c r="DA65" s="49"/>
      <c r="DB65" s="49"/>
      <c r="DC65" s="49"/>
      <c r="DD65" s="49"/>
    </row>
    <row r="66" spans="3:108" ht="12.75" customHeight="1" x14ac:dyDescent="0.2">
      <c r="D66" s="19" t="s">
        <v>181</v>
      </c>
      <c r="U66" s="259">
        <f>+T57</f>
        <v>0</v>
      </c>
      <c r="V66" s="258"/>
      <c r="W66" s="258"/>
      <c r="X66" s="258"/>
      <c r="Y66" s="258"/>
      <c r="Z66" s="258"/>
      <c r="AA66" s="258"/>
      <c r="AB66" s="258"/>
      <c r="AC66" s="258"/>
      <c r="AD66" s="258"/>
      <c r="AE66" s="258"/>
      <c r="AF66" s="258"/>
      <c r="AG66" s="258"/>
      <c r="AH66" s="258"/>
      <c r="AI66" s="258"/>
      <c r="AK66" s="19" t="s">
        <v>185</v>
      </c>
      <c r="AQ66" s="260">
        <f>+AP57</f>
        <v>0</v>
      </c>
      <c r="AR66" s="260"/>
      <c r="AS66" s="260"/>
      <c r="AT66" s="260"/>
      <c r="AU66" s="260"/>
      <c r="AV66" s="260"/>
      <c r="AW66" s="260"/>
      <c r="AX66" s="260"/>
      <c r="AY66" s="260"/>
      <c r="AZ66" s="260"/>
      <c r="BA66" s="19" t="s">
        <v>183</v>
      </c>
      <c r="BI66" s="261">
        <f>+BH57</f>
        <v>0</v>
      </c>
      <c r="BJ66" s="262"/>
      <c r="BK66" s="262"/>
      <c r="BL66" s="262"/>
      <c r="BM66" s="262"/>
      <c r="BN66" s="262"/>
      <c r="BO66" s="262"/>
      <c r="BP66" s="262"/>
      <c r="BQ66" s="262"/>
      <c r="BR66" s="262"/>
      <c r="BS66" s="262"/>
      <c r="BT66" s="262"/>
      <c r="BU66" s="262"/>
      <c r="BV66" s="262"/>
      <c r="BW66" s="262"/>
      <c r="BX66" s="262"/>
      <c r="BY66" s="262"/>
      <c r="BZ66" s="262"/>
      <c r="CA66" s="262"/>
      <c r="CC66" s="19" t="s">
        <v>182</v>
      </c>
      <c r="CJ66" s="263">
        <f>+CI57</f>
        <v>0</v>
      </c>
      <c r="CK66" s="263"/>
      <c r="CL66" s="263"/>
    </row>
    <row r="67" spans="3:108" ht="12" customHeight="1" x14ac:dyDescent="0.2"/>
    <row r="68" spans="3:108" ht="27" customHeight="1" x14ac:dyDescent="0.2">
      <c r="C68" s="178" t="s">
        <v>196</v>
      </c>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8"/>
      <c r="AS68" s="178"/>
      <c r="AT68" s="178"/>
      <c r="AU68" s="178"/>
      <c r="AV68" s="178"/>
      <c r="AW68" s="178"/>
      <c r="AX68" s="178"/>
      <c r="AY68" s="178"/>
      <c r="AZ68" s="178"/>
      <c r="BA68" s="178"/>
      <c r="BB68" s="178"/>
      <c r="BC68" s="178"/>
      <c r="BD68" s="178"/>
      <c r="BE68" s="178"/>
      <c r="BF68" s="178"/>
      <c r="BG68" s="178"/>
      <c r="BH68" s="178"/>
      <c r="BI68" s="178"/>
      <c r="BJ68" s="178"/>
      <c r="BK68" s="178"/>
      <c r="BL68" s="178"/>
      <c r="BM68" s="178"/>
      <c r="BN68" s="178"/>
      <c r="BO68" s="178"/>
      <c r="BP68" s="178"/>
      <c r="BQ68" s="178"/>
      <c r="BR68" s="178"/>
      <c r="BS68" s="178"/>
      <c r="BT68" s="178"/>
      <c r="BU68" s="178"/>
      <c r="BV68" s="178"/>
      <c r="BW68" s="178"/>
      <c r="BX68" s="178"/>
      <c r="BY68" s="178"/>
      <c r="BZ68" s="178"/>
      <c r="CA68" s="178"/>
      <c r="CB68" s="178"/>
      <c r="CC68" s="178"/>
      <c r="CD68" s="178"/>
      <c r="CE68" s="178"/>
      <c r="CF68" s="178"/>
      <c r="CG68" s="178"/>
      <c r="CH68" s="178"/>
      <c r="CI68" s="178"/>
      <c r="CJ68" s="178"/>
      <c r="CK68" s="178"/>
    </row>
    <row r="69" spans="3:108" ht="11.25" customHeight="1" x14ac:dyDescent="0.2"/>
    <row r="70" spans="3:108" ht="23.25" customHeight="1" x14ac:dyDescent="0.2">
      <c r="C70" s="233" t="s">
        <v>46</v>
      </c>
      <c r="D70" s="233"/>
      <c r="E70" s="233"/>
      <c r="F70" s="233"/>
      <c r="G70" s="233"/>
      <c r="H70" s="233"/>
      <c r="I70" s="233"/>
      <c r="J70" s="233"/>
      <c r="K70" s="233"/>
      <c r="L70" s="233"/>
      <c r="M70" s="233"/>
      <c r="N70" s="233"/>
      <c r="O70" s="233"/>
      <c r="P70" s="234"/>
      <c r="Q70" s="234"/>
      <c r="R70" s="234"/>
      <c r="S70" s="234"/>
      <c r="T70" s="234"/>
      <c r="U70" s="233" t="s">
        <v>11</v>
      </c>
      <c r="V70" s="233"/>
      <c r="W70" s="233"/>
      <c r="X70" s="233"/>
      <c r="Y70" s="233"/>
      <c r="Z70" s="233"/>
      <c r="AA70" s="233"/>
      <c r="AB70" s="233"/>
      <c r="AC70" s="233"/>
      <c r="AD70" s="233"/>
      <c r="AE70" s="233"/>
      <c r="AF70" s="233"/>
      <c r="AG70" s="233"/>
      <c r="AH70" s="233"/>
      <c r="AI70" s="233"/>
      <c r="AJ70" s="235"/>
      <c r="AK70" s="235"/>
      <c r="AL70" s="235"/>
      <c r="AM70" s="236"/>
      <c r="AN70" s="236"/>
      <c r="AO70" s="236"/>
      <c r="AP70" s="236"/>
      <c r="AQ70" s="236"/>
      <c r="AR70" s="236"/>
      <c r="AS70" s="236"/>
      <c r="AT70" s="236"/>
      <c r="AU70" s="236"/>
      <c r="AV70" s="236"/>
      <c r="AX70" s="233" t="s">
        <v>33</v>
      </c>
      <c r="AY70" s="237"/>
      <c r="AZ70" s="237"/>
      <c r="BA70" s="237"/>
      <c r="BB70" s="237"/>
      <c r="BC70" s="237"/>
      <c r="BD70" s="237"/>
      <c r="BE70" s="237"/>
      <c r="BF70" s="237"/>
      <c r="BG70" s="237"/>
      <c r="BH70" s="237"/>
      <c r="BI70" s="237"/>
      <c r="BJ70" s="237"/>
      <c r="BK70" s="237"/>
      <c r="BL70" s="237"/>
      <c r="BM70" s="237"/>
      <c r="BN70" s="237"/>
      <c r="BO70" s="237"/>
      <c r="BP70" s="237"/>
      <c r="BQ70" s="237"/>
      <c r="BR70" s="193"/>
      <c r="BS70" s="193"/>
      <c r="BT70" s="193"/>
      <c r="BU70" s="193"/>
      <c r="BV70" s="193"/>
      <c r="BW70" s="193"/>
      <c r="BX70" s="193"/>
      <c r="BY70" s="193"/>
      <c r="BZ70" s="193"/>
      <c r="CA70" s="193"/>
      <c r="CB70" s="193"/>
      <c r="CC70" s="193"/>
      <c r="CD70" s="193"/>
      <c r="CE70" s="193"/>
      <c r="CF70" s="193"/>
      <c r="CG70" s="193"/>
      <c r="CH70" s="193"/>
      <c r="CI70" s="193"/>
      <c r="CJ70" s="193"/>
      <c r="CK70" s="238"/>
    </row>
    <row r="71" spans="3:108" ht="23.25" customHeight="1" x14ac:dyDescent="0.2">
      <c r="C71" s="233"/>
      <c r="D71" s="233"/>
      <c r="E71" s="233"/>
      <c r="F71" s="233"/>
      <c r="G71" s="233"/>
      <c r="H71" s="233"/>
      <c r="I71" s="233"/>
      <c r="J71" s="233"/>
      <c r="K71" s="233"/>
      <c r="L71" s="233"/>
      <c r="M71" s="233"/>
      <c r="N71" s="233"/>
      <c r="O71" s="233"/>
      <c r="P71" s="234"/>
      <c r="Q71" s="234"/>
      <c r="R71" s="234"/>
      <c r="S71" s="234"/>
      <c r="T71" s="234"/>
      <c r="U71" s="233" t="s">
        <v>293</v>
      </c>
      <c r="V71" s="233"/>
      <c r="W71" s="233"/>
      <c r="X71" s="233"/>
      <c r="Y71" s="233"/>
      <c r="Z71" s="233"/>
      <c r="AA71" s="233"/>
      <c r="AB71" s="233"/>
      <c r="AC71" s="233"/>
      <c r="AD71" s="233"/>
      <c r="AE71" s="233"/>
      <c r="AF71" s="233"/>
      <c r="AG71" s="233"/>
      <c r="AH71" s="233"/>
      <c r="AI71" s="233"/>
      <c r="AJ71" s="235"/>
      <c r="AK71" s="235"/>
      <c r="AL71" s="235"/>
      <c r="AM71" s="236"/>
      <c r="AN71" s="236"/>
      <c r="AO71" s="236"/>
      <c r="AP71" s="236"/>
      <c r="AQ71" s="236"/>
      <c r="AR71" s="236"/>
      <c r="AS71" s="236"/>
      <c r="AT71" s="236"/>
      <c r="AU71" s="236"/>
      <c r="AV71" s="236"/>
      <c r="AX71" s="233" t="s">
        <v>23</v>
      </c>
      <c r="AY71" s="237"/>
      <c r="AZ71" s="237"/>
      <c r="BA71" s="237"/>
      <c r="BB71" s="237"/>
      <c r="BC71" s="237"/>
      <c r="BD71" s="237"/>
      <c r="BE71" s="237"/>
      <c r="BF71" s="237"/>
      <c r="BG71" s="237"/>
      <c r="BH71" s="237"/>
      <c r="BI71" s="237"/>
      <c r="BJ71" s="237"/>
      <c r="BK71" s="237"/>
      <c r="BL71" s="237"/>
      <c r="BM71" s="237"/>
      <c r="BN71" s="237"/>
      <c r="BO71" s="237"/>
      <c r="BP71" s="237"/>
      <c r="BQ71" s="237"/>
      <c r="BR71" s="239"/>
      <c r="BS71" s="239"/>
      <c r="BT71" s="239"/>
      <c r="BU71" s="239"/>
      <c r="BV71" s="239"/>
      <c r="BW71" s="239"/>
      <c r="BX71" s="239"/>
      <c r="BY71" s="239"/>
      <c r="BZ71" s="239"/>
      <c r="CA71" s="239"/>
      <c r="CB71" s="239"/>
      <c r="CC71" s="239"/>
      <c r="CD71" s="239"/>
      <c r="CE71" s="239"/>
      <c r="CF71" s="239"/>
      <c r="CG71" s="239"/>
      <c r="CH71" s="239"/>
      <c r="CI71" s="239"/>
      <c r="CJ71" s="239"/>
      <c r="CK71" s="239"/>
    </row>
    <row r="72" spans="3:108" ht="23.25" customHeight="1" x14ac:dyDescent="0.2">
      <c r="C72" s="233"/>
      <c r="D72" s="233"/>
      <c r="E72" s="233"/>
      <c r="F72" s="233"/>
      <c r="G72" s="233"/>
      <c r="H72" s="233"/>
      <c r="I72" s="233"/>
      <c r="J72" s="233"/>
      <c r="K72" s="233"/>
      <c r="L72" s="233"/>
      <c r="M72" s="233"/>
      <c r="N72" s="233"/>
      <c r="O72" s="233"/>
      <c r="P72" s="234"/>
      <c r="Q72" s="234"/>
      <c r="R72" s="234"/>
      <c r="S72" s="234"/>
      <c r="T72" s="234"/>
      <c r="U72" s="233" t="s">
        <v>32</v>
      </c>
      <c r="V72" s="233"/>
      <c r="W72" s="233"/>
      <c r="X72" s="233"/>
      <c r="Y72" s="233"/>
      <c r="Z72" s="233"/>
      <c r="AA72" s="233"/>
      <c r="AB72" s="233"/>
      <c r="AC72" s="233"/>
      <c r="AD72" s="233"/>
      <c r="AE72" s="233"/>
      <c r="AF72" s="233"/>
      <c r="AG72" s="233"/>
      <c r="AH72" s="233"/>
      <c r="AI72" s="233"/>
      <c r="AJ72" s="235"/>
      <c r="AK72" s="235"/>
      <c r="AL72" s="235"/>
      <c r="AM72" s="247">
        <f>SUM(AM70:AV71)</f>
        <v>0</v>
      </c>
      <c r="AN72" s="247"/>
      <c r="AO72" s="247"/>
      <c r="AP72" s="247"/>
      <c r="AQ72" s="247"/>
      <c r="AR72" s="247"/>
      <c r="AS72" s="247"/>
      <c r="AT72" s="247"/>
      <c r="AU72" s="247"/>
      <c r="AV72" s="247"/>
      <c r="AX72" s="233" t="s">
        <v>300</v>
      </c>
      <c r="AY72" s="237"/>
      <c r="AZ72" s="237"/>
      <c r="BA72" s="237"/>
      <c r="BB72" s="237"/>
      <c r="BC72" s="237"/>
      <c r="BD72" s="237"/>
      <c r="BE72" s="237"/>
      <c r="BF72" s="237"/>
      <c r="BG72" s="237"/>
      <c r="BH72" s="237"/>
      <c r="BI72" s="237"/>
      <c r="BJ72" s="237"/>
      <c r="BK72" s="237"/>
      <c r="BL72" s="237"/>
      <c r="BM72" s="237"/>
      <c r="BN72" s="237"/>
      <c r="BO72" s="237"/>
      <c r="BP72" s="237"/>
      <c r="BQ72" s="237"/>
      <c r="BR72" s="37"/>
      <c r="BS72" s="38"/>
      <c r="BT72" s="248" t="s">
        <v>0</v>
      </c>
      <c r="BU72" s="249"/>
      <c r="BV72" s="249"/>
      <c r="BW72" s="240"/>
      <c r="BX72" s="241"/>
      <c r="BY72" s="241"/>
      <c r="BZ72" s="37"/>
      <c r="CA72" s="38"/>
      <c r="CB72" s="38"/>
      <c r="CC72" s="38"/>
      <c r="CD72" s="177" t="s">
        <v>1</v>
      </c>
      <c r="CE72" s="171"/>
      <c r="CF72" s="251"/>
      <c r="CG72" s="240"/>
      <c r="CH72" s="241"/>
      <c r="CI72" s="241"/>
      <c r="CJ72" s="37"/>
      <c r="CK72" s="41"/>
    </row>
    <row r="73" spans="3:108" ht="23.25" customHeight="1" x14ac:dyDescent="0.2">
      <c r="C73" s="242" t="s">
        <v>47</v>
      </c>
      <c r="D73" s="242"/>
      <c r="E73" s="242"/>
      <c r="F73" s="242"/>
      <c r="G73" s="242"/>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3"/>
      <c r="AI73" s="243"/>
      <c r="AJ73" s="243"/>
      <c r="AK73" s="243"/>
      <c r="AL73" s="243"/>
      <c r="AM73" s="244"/>
      <c r="AN73" s="244"/>
      <c r="AO73" s="244"/>
      <c r="AP73" s="244"/>
      <c r="AQ73" s="244"/>
      <c r="AR73" s="244"/>
      <c r="AS73" s="244"/>
      <c r="AT73" s="244"/>
      <c r="AU73" s="244"/>
      <c r="AV73" s="244"/>
      <c r="AX73" s="237"/>
      <c r="AY73" s="237"/>
      <c r="AZ73" s="237"/>
      <c r="BA73" s="237"/>
      <c r="BB73" s="237"/>
      <c r="BC73" s="237"/>
      <c r="BD73" s="237"/>
      <c r="BE73" s="237"/>
      <c r="BF73" s="237"/>
      <c r="BG73" s="237"/>
      <c r="BH73" s="237"/>
      <c r="BI73" s="237"/>
      <c r="BJ73" s="237"/>
      <c r="BK73" s="237"/>
      <c r="BL73" s="237"/>
      <c r="BM73" s="237"/>
      <c r="BN73" s="237"/>
      <c r="BO73" s="237"/>
      <c r="BP73" s="237"/>
      <c r="BQ73" s="237"/>
      <c r="BR73" s="39"/>
      <c r="BS73" s="40"/>
      <c r="BT73" s="250"/>
      <c r="BU73" s="249"/>
      <c r="BV73" s="249"/>
      <c r="BW73" s="232"/>
      <c r="BX73" s="232"/>
      <c r="BY73" s="232"/>
      <c r="BZ73" s="39"/>
      <c r="CA73" s="40"/>
      <c r="CB73" s="40"/>
      <c r="CC73" s="40"/>
      <c r="CD73" s="190"/>
      <c r="CE73" s="190"/>
      <c r="CF73" s="252"/>
      <c r="CG73" s="232"/>
      <c r="CH73" s="232"/>
      <c r="CI73" s="232"/>
      <c r="CJ73" s="39"/>
      <c r="CK73" s="42"/>
    </row>
    <row r="74" spans="3:108" ht="11.25" customHeight="1" x14ac:dyDescent="0.2"/>
    <row r="75" spans="3:108" ht="27" customHeight="1" x14ac:dyDescent="0.2">
      <c r="C75" s="341" t="str">
        <f>IF(AM72&gt;0,IF(AM72=AT94,"OK","ERROR ENTRE VALOR VIVIENDA Y FINANCIACION TOTAL")," ")</f>
        <v xml:space="preserve"> </v>
      </c>
      <c r="D75" s="341"/>
      <c r="E75" s="341"/>
      <c r="F75" s="341"/>
      <c r="G75" s="341"/>
      <c r="H75" s="341"/>
      <c r="I75" s="341"/>
      <c r="J75" s="341"/>
      <c r="K75" s="341"/>
      <c r="L75" s="341"/>
      <c r="M75" s="341"/>
      <c r="N75" s="341"/>
      <c r="O75" s="341"/>
      <c r="P75" s="341"/>
      <c r="Q75" s="341"/>
      <c r="R75" s="341"/>
      <c r="S75" s="341"/>
      <c r="T75" s="341"/>
      <c r="U75" s="341"/>
      <c r="V75" s="341"/>
      <c r="W75" s="341"/>
      <c r="X75" s="341"/>
      <c r="Y75" s="341"/>
      <c r="Z75" s="341"/>
      <c r="AA75" s="341"/>
      <c r="AB75" s="341"/>
      <c r="AC75" s="341"/>
      <c r="AD75" s="341"/>
      <c r="AE75" s="341"/>
      <c r="AF75" s="341"/>
      <c r="AG75" s="341"/>
      <c r="AH75" s="341"/>
      <c r="AI75" s="341"/>
      <c r="AJ75" s="341"/>
      <c r="AK75" s="341"/>
      <c r="AL75" s="342"/>
      <c r="AM75" s="340" t="s">
        <v>197</v>
      </c>
      <c r="AN75" s="340"/>
      <c r="AO75" s="340"/>
      <c r="AP75" s="340"/>
      <c r="AQ75" s="340"/>
      <c r="AR75" s="340"/>
      <c r="AS75" s="340"/>
      <c r="AT75" s="340"/>
      <c r="AU75" s="340"/>
      <c r="AV75" s="340"/>
      <c r="AW75" s="340"/>
      <c r="AX75" s="340"/>
      <c r="AY75" s="340"/>
      <c r="AZ75" s="340"/>
      <c r="BA75" s="340"/>
      <c r="BB75" s="340"/>
      <c r="BC75" s="245" t="str">
        <f>IF(AM73&gt;0,IF(AM73=AT94,"OK","ERROR ENTRE VALOR VIVIENDA Y FINANCIACION TOTAL")," ")</f>
        <v xml:space="preserve"> </v>
      </c>
      <c r="BD75" s="246"/>
      <c r="BE75" s="246"/>
      <c r="BF75" s="246"/>
      <c r="BG75" s="246"/>
      <c r="BH75" s="246"/>
      <c r="BI75" s="246"/>
      <c r="BJ75" s="246"/>
      <c r="BK75" s="246"/>
      <c r="BL75" s="246"/>
      <c r="BM75" s="246"/>
      <c r="BN75" s="246"/>
      <c r="BO75" s="246"/>
      <c r="BP75" s="246"/>
      <c r="BQ75" s="246"/>
      <c r="BR75" s="246"/>
      <c r="BS75" s="246"/>
      <c r="BT75" s="246"/>
      <c r="BU75" s="246"/>
      <c r="BV75" s="246"/>
      <c r="BW75" s="246"/>
      <c r="BX75" s="246"/>
      <c r="BY75" s="246"/>
      <c r="BZ75" s="246"/>
      <c r="CA75" s="246"/>
      <c r="CB75" s="246"/>
      <c r="CC75" s="246"/>
      <c r="CD75" s="246"/>
      <c r="CE75" s="246"/>
      <c r="CF75" s="246"/>
      <c r="CG75" s="246"/>
      <c r="CH75" s="246"/>
      <c r="CI75" s="246"/>
      <c r="CJ75" s="246"/>
      <c r="CK75" s="246"/>
    </row>
    <row r="76" spans="3:108" ht="11.25" customHeight="1" x14ac:dyDescent="0.2"/>
    <row r="77" spans="3:108" ht="24.75" customHeight="1" x14ac:dyDescent="0.2">
      <c r="C77" s="253" t="s">
        <v>21</v>
      </c>
      <c r="D77" s="254"/>
      <c r="E77" s="254"/>
      <c r="F77" s="254"/>
      <c r="G77" s="254"/>
      <c r="H77" s="254"/>
      <c r="I77" s="254"/>
      <c r="J77" s="254"/>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M77" s="254"/>
      <c r="AN77" s="254"/>
      <c r="AO77" s="254"/>
      <c r="AP77" s="254"/>
      <c r="AQ77" s="254"/>
      <c r="AR77" s="254"/>
      <c r="AS77" s="255"/>
      <c r="AT77" s="19"/>
      <c r="AU77" s="253" t="s">
        <v>22</v>
      </c>
      <c r="AV77" s="254"/>
      <c r="AW77" s="254"/>
      <c r="AX77" s="254"/>
      <c r="AY77" s="254"/>
      <c r="AZ77" s="254"/>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c r="BW77" s="254"/>
      <c r="BX77" s="254"/>
      <c r="BY77" s="254"/>
      <c r="BZ77" s="254"/>
      <c r="CA77" s="254"/>
      <c r="CB77" s="254"/>
      <c r="CC77" s="254"/>
      <c r="CD77" s="254"/>
      <c r="CE77" s="254"/>
      <c r="CF77" s="254"/>
      <c r="CG77" s="254"/>
      <c r="CH77" s="254"/>
      <c r="CI77" s="254"/>
      <c r="CJ77" s="254"/>
      <c r="CK77" s="255"/>
    </row>
    <row r="78" spans="3:108" ht="24" customHeight="1" x14ac:dyDescent="0.2">
      <c r="C78" s="223" t="s">
        <v>35</v>
      </c>
      <c r="D78" s="230"/>
      <c r="E78" s="230"/>
      <c r="F78" s="230"/>
      <c r="G78" s="230"/>
      <c r="H78" s="230"/>
      <c r="I78" s="230"/>
      <c r="J78" s="230"/>
      <c r="K78" s="230"/>
      <c r="L78" s="230"/>
      <c r="M78" s="230"/>
      <c r="N78" s="230"/>
      <c r="O78" s="230"/>
      <c r="P78" s="230"/>
      <c r="Q78" s="230"/>
      <c r="R78" s="230"/>
      <c r="S78" s="230"/>
      <c r="T78" s="230"/>
      <c r="U78" s="230"/>
      <c r="V78" s="223" t="s">
        <v>191</v>
      </c>
      <c r="W78" s="230"/>
      <c r="X78" s="230"/>
      <c r="Y78" s="231"/>
      <c r="Z78" s="199"/>
      <c r="AA78" s="199"/>
      <c r="AB78" s="28"/>
      <c r="AC78" s="230" t="s">
        <v>138</v>
      </c>
      <c r="AD78" s="230"/>
      <c r="AE78" s="230"/>
      <c r="AF78" s="199"/>
      <c r="AG78" s="199"/>
      <c r="AH78" s="217" t="s">
        <v>302</v>
      </c>
      <c r="AI78" s="218"/>
      <c r="AJ78" s="218"/>
      <c r="AK78" s="218"/>
      <c r="AL78" s="218"/>
      <c r="AM78" s="218"/>
      <c r="AN78" s="218"/>
      <c r="AO78" s="218"/>
      <c r="AP78" s="218"/>
      <c r="AQ78" s="218"/>
      <c r="AR78" s="218"/>
      <c r="AS78" s="219"/>
      <c r="AU78" s="214" t="s">
        <v>40</v>
      </c>
      <c r="AV78" s="214"/>
      <c r="AW78" s="214"/>
      <c r="AX78" s="214"/>
      <c r="AY78" s="214"/>
      <c r="AZ78" s="214"/>
      <c r="BA78" s="214"/>
      <c r="BB78" s="214"/>
      <c r="BC78" s="214"/>
      <c r="BD78" s="214"/>
      <c r="BE78" s="214"/>
      <c r="BF78" s="214"/>
      <c r="BG78" s="214"/>
      <c r="BH78" s="214"/>
      <c r="BI78" s="214"/>
      <c r="BJ78" s="214"/>
      <c r="BK78" s="214"/>
      <c r="BL78" s="214"/>
      <c r="BM78" s="214"/>
      <c r="BN78" s="214"/>
      <c r="BO78" s="232"/>
      <c r="BP78" s="232"/>
      <c r="BQ78" s="232"/>
      <c r="BR78" s="232"/>
      <c r="BS78" s="232"/>
      <c r="BT78" s="232"/>
      <c r="BU78" s="232"/>
      <c r="BV78" s="232"/>
      <c r="BW78" s="232"/>
      <c r="BX78" s="232"/>
      <c r="BY78" s="232"/>
      <c r="BZ78" s="217"/>
      <c r="CA78" s="218"/>
      <c r="CB78" s="218"/>
      <c r="CC78" s="218"/>
      <c r="CD78" s="218"/>
      <c r="CE78" s="218"/>
      <c r="CF78" s="218"/>
      <c r="CG78" s="218"/>
      <c r="CH78" s="218"/>
      <c r="CI78" s="218"/>
      <c r="CJ78" s="218"/>
      <c r="CK78" s="219"/>
    </row>
    <row r="79" spans="3:108" ht="24" customHeight="1" x14ac:dyDescent="0.2">
      <c r="C79" s="214" t="s">
        <v>36</v>
      </c>
      <c r="D79" s="214"/>
      <c r="E79" s="214"/>
      <c r="F79" s="214"/>
      <c r="G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7"/>
      <c r="AI79" s="218"/>
      <c r="AJ79" s="218"/>
      <c r="AK79" s="218"/>
      <c r="AL79" s="218"/>
      <c r="AM79" s="218"/>
      <c r="AN79" s="218"/>
      <c r="AO79" s="218"/>
      <c r="AP79" s="218"/>
      <c r="AQ79" s="218"/>
      <c r="AR79" s="218"/>
      <c r="AS79" s="219"/>
      <c r="AU79" s="214" t="s">
        <v>148</v>
      </c>
      <c r="AV79" s="214"/>
      <c r="AW79" s="214"/>
      <c r="AX79" s="214"/>
      <c r="AY79" s="214"/>
      <c r="AZ79" s="214"/>
      <c r="BA79" s="214"/>
      <c r="BB79" s="214"/>
      <c r="BC79" s="214"/>
      <c r="BD79" s="214"/>
      <c r="BE79" s="214"/>
      <c r="BF79" s="214"/>
      <c r="BG79" s="214"/>
      <c r="BH79" s="214"/>
      <c r="BI79" s="214"/>
      <c r="BJ79" s="214"/>
      <c r="BK79" s="214"/>
      <c r="BL79" s="214"/>
      <c r="BM79" s="214"/>
      <c r="BN79" s="214"/>
      <c r="BO79" s="214"/>
      <c r="BP79" s="214"/>
      <c r="BQ79" s="214"/>
      <c r="BR79" s="214"/>
      <c r="BS79" s="214"/>
      <c r="BT79" s="214"/>
      <c r="BU79" s="214"/>
      <c r="BV79" s="214"/>
      <c r="BW79" s="214"/>
      <c r="BX79" s="214"/>
      <c r="BY79" s="214"/>
      <c r="BZ79" s="217"/>
      <c r="CA79" s="218"/>
      <c r="CB79" s="218"/>
      <c r="CC79" s="218"/>
      <c r="CD79" s="218"/>
      <c r="CE79" s="218"/>
      <c r="CF79" s="218"/>
      <c r="CG79" s="218"/>
      <c r="CH79" s="218"/>
      <c r="CI79" s="218"/>
      <c r="CJ79" s="218"/>
      <c r="CK79" s="219"/>
    </row>
    <row r="80" spans="3:108" ht="24" customHeight="1" x14ac:dyDescent="0.2">
      <c r="C80" s="214" t="s">
        <v>7</v>
      </c>
      <c r="D80" s="214"/>
      <c r="E80" s="214"/>
      <c r="F80" s="214"/>
      <c r="G80" s="214"/>
      <c r="H80" s="214"/>
      <c r="I80" s="214"/>
      <c r="J80" s="214"/>
      <c r="K80" s="214"/>
      <c r="L80" s="214"/>
      <c r="M80" s="214"/>
      <c r="N80" s="214"/>
      <c r="O80" s="214"/>
      <c r="P80" s="214"/>
      <c r="Q80" s="214"/>
      <c r="R80" s="214"/>
      <c r="S80" s="214"/>
      <c r="T80" s="214"/>
      <c r="U80" s="214"/>
      <c r="V80" s="214"/>
      <c r="W80" s="214"/>
      <c r="X80" s="214"/>
      <c r="Y80" s="214"/>
      <c r="Z80" s="214"/>
      <c r="AA80" s="214"/>
      <c r="AB80" s="214"/>
      <c r="AC80" s="214"/>
      <c r="AD80" s="214"/>
      <c r="AE80" s="214"/>
      <c r="AF80" s="214"/>
      <c r="AG80" s="214"/>
      <c r="AH80" s="217"/>
      <c r="AI80" s="218"/>
      <c r="AJ80" s="218"/>
      <c r="AK80" s="218"/>
      <c r="AL80" s="218"/>
      <c r="AM80" s="218"/>
      <c r="AN80" s="218"/>
      <c r="AO80" s="218"/>
      <c r="AP80" s="218"/>
      <c r="AQ80" s="218"/>
      <c r="AR80" s="218"/>
      <c r="AS80" s="219"/>
      <c r="AU80" s="223" t="s">
        <v>41</v>
      </c>
      <c r="AV80" s="141"/>
      <c r="AW80" s="141"/>
      <c r="AX80" s="141"/>
      <c r="AY80" s="141"/>
      <c r="AZ80" s="141"/>
      <c r="BA80" s="141"/>
      <c r="BB80" s="141"/>
      <c r="BC80" s="141"/>
      <c r="BD80" s="141"/>
      <c r="BE80" s="141"/>
      <c r="BF80" s="141"/>
      <c r="BG80" s="141"/>
      <c r="BH80" s="141"/>
      <c r="BI80" s="141"/>
      <c r="BJ80" s="141"/>
      <c r="BK80" s="141"/>
      <c r="BL80" s="141"/>
      <c r="BM80" s="141"/>
      <c r="BN80" s="141"/>
      <c r="BO80" s="227" t="str">
        <f>IF((+AM73-AH86-BZ86-AT93+AM72)=0," ",(+AM73-AH86-BZ86-AT93+AM72))</f>
        <v xml:space="preserve"> </v>
      </c>
      <c r="BP80" s="228"/>
      <c r="BQ80" s="228"/>
      <c r="BR80" s="228"/>
      <c r="BS80" s="228"/>
      <c r="BT80" s="228"/>
      <c r="BU80" s="228"/>
      <c r="BV80" s="228"/>
      <c r="BW80" s="228"/>
      <c r="BX80" s="228"/>
      <c r="BY80" s="229"/>
      <c r="BZ80" s="217"/>
      <c r="CA80" s="218"/>
      <c r="CB80" s="218"/>
      <c r="CC80" s="218"/>
      <c r="CD80" s="218"/>
      <c r="CE80" s="218"/>
      <c r="CF80" s="218"/>
      <c r="CG80" s="218"/>
      <c r="CH80" s="218"/>
      <c r="CI80" s="218"/>
      <c r="CJ80" s="218"/>
      <c r="CK80" s="219"/>
      <c r="CS80" s="48" t="str">
        <f>IF(AM72&gt;0,IF(AN72=AT94,"OK","ERROR")," ")</f>
        <v xml:space="preserve"> </v>
      </c>
    </row>
    <row r="81" spans="3:89" ht="24" customHeight="1" x14ac:dyDescent="0.2">
      <c r="C81" s="214" t="s">
        <v>37</v>
      </c>
      <c r="D81" s="214"/>
      <c r="E81" s="214"/>
      <c r="F81" s="214"/>
      <c r="G81" s="214"/>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7"/>
      <c r="AI81" s="218"/>
      <c r="AJ81" s="218"/>
      <c r="AK81" s="218"/>
      <c r="AL81" s="218"/>
      <c r="AM81" s="218"/>
      <c r="AN81" s="218"/>
      <c r="AO81" s="218"/>
      <c r="AP81" s="218"/>
      <c r="AQ81" s="218"/>
      <c r="AR81" s="218"/>
      <c r="AS81" s="219"/>
      <c r="AU81" s="214" t="s">
        <v>42</v>
      </c>
      <c r="AV81" s="214"/>
      <c r="AW81" s="214"/>
      <c r="AX81" s="214"/>
      <c r="AY81" s="214"/>
      <c r="AZ81" s="214"/>
      <c r="BA81" s="214"/>
      <c r="BB81" s="214"/>
      <c r="BC81" s="214"/>
      <c r="BD81" s="214"/>
      <c r="BE81" s="214"/>
      <c r="BF81" s="214"/>
      <c r="BG81" s="214"/>
      <c r="BH81" s="214"/>
      <c r="BI81" s="214"/>
      <c r="BJ81" s="214"/>
      <c r="BK81" s="214"/>
      <c r="BL81" s="214"/>
      <c r="BM81" s="214"/>
      <c r="BN81" s="214"/>
      <c r="BO81" s="214"/>
      <c r="BP81" s="214"/>
      <c r="BQ81" s="214"/>
      <c r="BR81" s="214"/>
      <c r="BS81" s="214"/>
      <c r="BT81" s="214"/>
      <c r="BU81" s="214"/>
      <c r="BV81" s="214"/>
      <c r="BW81" s="214"/>
      <c r="BX81" s="214"/>
      <c r="BY81" s="214"/>
      <c r="BZ81" s="217"/>
      <c r="CA81" s="218"/>
      <c r="CB81" s="218"/>
      <c r="CC81" s="218"/>
      <c r="CD81" s="218"/>
      <c r="CE81" s="218"/>
      <c r="CF81" s="218"/>
      <c r="CG81" s="218"/>
      <c r="CH81" s="218"/>
      <c r="CI81" s="218"/>
      <c r="CJ81" s="218"/>
      <c r="CK81" s="219"/>
    </row>
    <row r="82" spans="3:89" ht="24" customHeight="1" x14ac:dyDescent="0.2">
      <c r="C82" s="223" t="s">
        <v>136</v>
      </c>
      <c r="D82" s="141"/>
      <c r="E82" s="141"/>
      <c r="F82" s="141"/>
      <c r="G82" s="141"/>
      <c r="H82" s="141"/>
      <c r="I82" s="141"/>
      <c r="J82" s="141"/>
      <c r="K82" s="141"/>
      <c r="L82" s="223" t="s">
        <v>222</v>
      </c>
      <c r="M82" s="336"/>
      <c r="N82" s="336"/>
      <c r="O82" s="336"/>
      <c r="P82" s="336"/>
      <c r="Q82" s="336"/>
      <c r="R82" s="336"/>
      <c r="S82" s="336"/>
      <c r="T82" s="336"/>
      <c r="U82" s="336"/>
      <c r="V82" s="336"/>
      <c r="W82" s="337"/>
      <c r="X82" s="337"/>
      <c r="Y82" s="337"/>
      <c r="Z82" s="337"/>
      <c r="AA82" s="337"/>
      <c r="AB82" s="337"/>
      <c r="AC82" s="337"/>
      <c r="AD82" s="337"/>
      <c r="AE82" s="337"/>
      <c r="AF82" s="337"/>
      <c r="AG82" s="337"/>
      <c r="AH82" s="217"/>
      <c r="AI82" s="218"/>
      <c r="AJ82" s="218"/>
      <c r="AK82" s="218"/>
      <c r="AL82" s="218"/>
      <c r="AM82" s="218"/>
      <c r="AN82" s="218"/>
      <c r="AO82" s="218"/>
      <c r="AP82" s="218"/>
      <c r="AQ82" s="218"/>
      <c r="AR82" s="218"/>
      <c r="AS82" s="219"/>
      <c r="AU82" s="214" t="s">
        <v>14</v>
      </c>
      <c r="AV82" s="214"/>
      <c r="AW82" s="214"/>
      <c r="AX82" s="214"/>
      <c r="AY82" s="214"/>
      <c r="AZ82" s="214"/>
      <c r="BA82" s="214"/>
      <c r="BB82" s="214"/>
      <c r="BC82" s="214"/>
      <c r="BD82" s="214"/>
      <c r="BE82" s="214"/>
      <c r="BF82" s="214"/>
      <c r="BG82" s="214"/>
      <c r="BH82" s="214"/>
      <c r="BI82" s="214"/>
      <c r="BJ82" s="214"/>
      <c r="BK82" s="214"/>
      <c r="BL82" s="214"/>
      <c r="BM82" s="214"/>
      <c r="BN82" s="214"/>
      <c r="BO82" s="214"/>
      <c r="BP82" s="214"/>
      <c r="BQ82" s="214"/>
      <c r="BR82" s="214"/>
      <c r="BS82" s="214"/>
      <c r="BT82" s="214"/>
      <c r="BU82" s="214"/>
      <c r="BV82" s="214"/>
      <c r="BW82" s="214"/>
      <c r="BX82" s="214"/>
      <c r="BY82" s="214"/>
      <c r="BZ82" s="217"/>
      <c r="CA82" s="218"/>
      <c r="CB82" s="218"/>
      <c r="CC82" s="218"/>
      <c r="CD82" s="218"/>
      <c r="CE82" s="218"/>
      <c r="CF82" s="218"/>
      <c r="CG82" s="218"/>
      <c r="CH82" s="218"/>
      <c r="CI82" s="218"/>
      <c r="CJ82" s="218"/>
      <c r="CK82" s="219"/>
    </row>
    <row r="83" spans="3:89" ht="24" customHeight="1" x14ac:dyDescent="0.2">
      <c r="C83" s="214" t="s">
        <v>38</v>
      </c>
      <c r="D83" s="214"/>
      <c r="E83" s="214"/>
      <c r="F83" s="214"/>
      <c r="G83" s="214"/>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7"/>
      <c r="AI83" s="218"/>
      <c r="AJ83" s="218"/>
      <c r="AK83" s="218"/>
      <c r="AL83" s="218"/>
      <c r="AM83" s="218"/>
      <c r="AN83" s="218"/>
      <c r="AO83" s="218"/>
      <c r="AP83" s="218"/>
      <c r="AQ83" s="218"/>
      <c r="AR83" s="218"/>
      <c r="AS83" s="219"/>
      <c r="AU83" s="214" t="s">
        <v>30</v>
      </c>
      <c r="AV83" s="214"/>
      <c r="AW83" s="214"/>
      <c r="AX83" s="214"/>
      <c r="AY83" s="214"/>
      <c r="AZ83" s="214"/>
      <c r="BA83" s="214"/>
      <c r="BB83" s="214"/>
      <c r="BC83" s="214"/>
      <c r="BD83" s="214"/>
      <c r="BE83" s="214"/>
      <c r="BF83" s="214"/>
      <c r="BG83" s="214"/>
      <c r="BH83" s="214"/>
      <c r="BI83" s="214"/>
      <c r="BJ83" s="214"/>
      <c r="BK83" s="214"/>
      <c r="BL83" s="214"/>
      <c r="BM83" s="214"/>
      <c r="BN83" s="214"/>
      <c r="BO83" s="214"/>
      <c r="BP83" s="214"/>
      <c r="BQ83" s="214"/>
      <c r="BR83" s="214"/>
      <c r="BS83" s="214"/>
      <c r="BT83" s="214"/>
      <c r="BU83" s="214"/>
      <c r="BV83" s="214"/>
      <c r="BW83" s="214"/>
      <c r="BX83" s="214"/>
      <c r="BY83" s="214"/>
      <c r="BZ83" s="217"/>
      <c r="CA83" s="218"/>
      <c r="CB83" s="218"/>
      <c r="CC83" s="218"/>
      <c r="CD83" s="218"/>
      <c r="CE83" s="218"/>
      <c r="CF83" s="218"/>
      <c r="CG83" s="218"/>
      <c r="CH83" s="218"/>
      <c r="CI83" s="218"/>
      <c r="CJ83" s="218"/>
      <c r="CK83" s="219"/>
    </row>
    <row r="84" spans="3:89" ht="24" customHeight="1" x14ac:dyDescent="0.2">
      <c r="C84" s="214" t="s">
        <v>39</v>
      </c>
      <c r="D84" s="214"/>
      <c r="E84" s="214"/>
      <c r="F84" s="214"/>
      <c r="G84" s="214"/>
      <c r="H84" s="214"/>
      <c r="I84" s="214"/>
      <c r="J84" s="214"/>
      <c r="K84" s="214"/>
      <c r="L84" s="214"/>
      <c r="M84" s="214"/>
      <c r="N84" s="214"/>
      <c r="O84" s="214"/>
      <c r="P84" s="214"/>
      <c r="Q84" s="214"/>
      <c r="R84" s="214"/>
      <c r="S84" s="214"/>
      <c r="T84" s="214"/>
      <c r="U84" s="214"/>
      <c r="V84" s="214"/>
      <c r="W84" s="214"/>
      <c r="X84" s="214"/>
      <c r="Y84" s="214"/>
      <c r="Z84" s="214"/>
      <c r="AA84" s="214"/>
      <c r="AB84" s="214"/>
      <c r="AC84" s="214"/>
      <c r="AD84" s="214"/>
      <c r="AE84" s="214"/>
      <c r="AF84" s="214"/>
      <c r="AG84" s="214"/>
      <c r="AH84" s="217"/>
      <c r="AI84" s="218"/>
      <c r="AJ84" s="218"/>
      <c r="AK84" s="218"/>
      <c r="AL84" s="218"/>
      <c r="AM84" s="218"/>
      <c r="AN84" s="218"/>
      <c r="AO84" s="218"/>
      <c r="AP84" s="218"/>
      <c r="AQ84" s="218"/>
      <c r="AR84" s="218"/>
      <c r="AS84" s="219"/>
      <c r="AU84" s="223" t="s">
        <v>24</v>
      </c>
      <c r="AV84" s="141"/>
      <c r="AW84" s="141"/>
      <c r="AX84" s="141"/>
      <c r="AY84" s="141"/>
      <c r="AZ84" s="141"/>
      <c r="BA84" s="141"/>
      <c r="BB84" s="141"/>
      <c r="BC84" s="141"/>
      <c r="BD84" s="141"/>
      <c r="BE84" s="141"/>
      <c r="BF84" s="141"/>
      <c r="BG84" s="141"/>
      <c r="BH84" s="141"/>
      <c r="BI84" s="141"/>
      <c r="BJ84" s="224"/>
      <c r="BK84" s="225"/>
      <c r="BL84" s="225"/>
      <c r="BM84" s="225"/>
      <c r="BN84" s="225"/>
      <c r="BO84" s="225"/>
      <c r="BP84" s="225"/>
      <c r="BQ84" s="225"/>
      <c r="BR84" s="225"/>
      <c r="BS84" s="225"/>
      <c r="BT84" s="225"/>
      <c r="BU84" s="225"/>
      <c r="BV84" s="225"/>
      <c r="BW84" s="225"/>
      <c r="BX84" s="225"/>
      <c r="BY84" s="226"/>
      <c r="BZ84" s="217"/>
      <c r="CA84" s="218"/>
      <c r="CB84" s="218"/>
      <c r="CC84" s="218"/>
      <c r="CD84" s="218"/>
      <c r="CE84" s="218"/>
      <c r="CF84" s="218"/>
      <c r="CG84" s="218"/>
      <c r="CH84" s="218"/>
      <c r="CI84" s="218"/>
      <c r="CJ84" s="218"/>
      <c r="CK84" s="219"/>
    </row>
    <row r="85" spans="3:89" ht="24" customHeight="1" x14ac:dyDescent="0.2">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7"/>
      <c r="AI85" s="218"/>
      <c r="AJ85" s="218"/>
      <c r="AK85" s="218"/>
      <c r="AL85" s="218"/>
      <c r="AM85" s="218"/>
      <c r="AN85" s="218"/>
      <c r="AO85" s="218"/>
      <c r="AP85" s="218"/>
      <c r="AQ85" s="218"/>
      <c r="AR85" s="218"/>
      <c r="AS85" s="219"/>
      <c r="AU85" s="216"/>
      <c r="AV85" s="216"/>
      <c r="AW85" s="216"/>
      <c r="AX85" s="216"/>
      <c r="AY85" s="216"/>
      <c r="AZ85" s="216"/>
      <c r="BA85" s="216"/>
      <c r="BB85" s="216"/>
      <c r="BC85" s="216"/>
      <c r="BD85" s="216"/>
      <c r="BE85" s="216"/>
      <c r="BF85" s="216"/>
      <c r="BG85" s="216"/>
      <c r="BH85" s="216"/>
      <c r="BI85" s="216"/>
      <c r="BJ85" s="216"/>
      <c r="BK85" s="216"/>
      <c r="BL85" s="216"/>
      <c r="BM85" s="216"/>
      <c r="BN85" s="216"/>
      <c r="BO85" s="216"/>
      <c r="BP85" s="216"/>
      <c r="BQ85" s="216"/>
      <c r="BR85" s="216"/>
      <c r="BS85" s="216"/>
      <c r="BT85" s="216"/>
      <c r="BU85" s="216"/>
      <c r="BV85" s="216"/>
      <c r="BW85" s="216"/>
      <c r="BX85" s="216"/>
      <c r="BY85" s="216"/>
      <c r="BZ85" s="217"/>
      <c r="CA85" s="218"/>
      <c r="CB85" s="218"/>
      <c r="CC85" s="218"/>
      <c r="CD85" s="218"/>
      <c r="CE85" s="218"/>
      <c r="CF85" s="218"/>
      <c r="CG85" s="218"/>
      <c r="CH85" s="218"/>
      <c r="CI85" s="218"/>
      <c r="CJ85" s="218"/>
      <c r="CK85" s="219"/>
    </row>
    <row r="86" spans="3:89" ht="24" customHeight="1" x14ac:dyDescent="0.2">
      <c r="C86" s="214" t="s">
        <v>8</v>
      </c>
      <c r="D86" s="214"/>
      <c r="E86" s="214"/>
      <c r="F86" s="214"/>
      <c r="G86" s="214"/>
      <c r="H86" s="214"/>
      <c r="I86" s="214"/>
      <c r="J86" s="214"/>
      <c r="K86" s="214"/>
      <c r="L86" s="214"/>
      <c r="M86" s="214"/>
      <c r="N86" s="214"/>
      <c r="O86" s="214"/>
      <c r="P86" s="214"/>
      <c r="Q86" s="214"/>
      <c r="R86" s="214"/>
      <c r="S86" s="214"/>
      <c r="T86" s="214"/>
      <c r="U86" s="214"/>
      <c r="V86" s="214"/>
      <c r="W86" s="214"/>
      <c r="X86" s="214"/>
      <c r="Y86" s="214"/>
      <c r="Z86" s="214"/>
      <c r="AA86" s="214"/>
      <c r="AB86" s="214"/>
      <c r="AC86" s="214"/>
      <c r="AD86" s="214"/>
      <c r="AE86" s="214"/>
      <c r="AF86" s="214"/>
      <c r="AG86" s="214"/>
      <c r="AH86" s="220">
        <f>SUM(AH78:AS85)</f>
        <v>0</v>
      </c>
      <c r="AI86" s="221"/>
      <c r="AJ86" s="221"/>
      <c r="AK86" s="221"/>
      <c r="AL86" s="221"/>
      <c r="AM86" s="221"/>
      <c r="AN86" s="221"/>
      <c r="AO86" s="221"/>
      <c r="AP86" s="221"/>
      <c r="AQ86" s="221"/>
      <c r="AR86" s="221"/>
      <c r="AS86" s="222"/>
      <c r="AU86" s="214" t="s">
        <v>15</v>
      </c>
      <c r="AV86" s="214"/>
      <c r="AW86" s="214"/>
      <c r="AX86" s="214"/>
      <c r="AY86" s="214"/>
      <c r="AZ86" s="214"/>
      <c r="BA86" s="214"/>
      <c r="BB86" s="214"/>
      <c r="BC86" s="214"/>
      <c r="BD86" s="214"/>
      <c r="BE86" s="214"/>
      <c r="BF86" s="214"/>
      <c r="BG86" s="214"/>
      <c r="BH86" s="214"/>
      <c r="BI86" s="214"/>
      <c r="BJ86" s="214"/>
      <c r="BK86" s="214"/>
      <c r="BL86" s="214"/>
      <c r="BM86" s="214"/>
      <c r="BN86" s="214"/>
      <c r="BO86" s="214"/>
      <c r="BP86" s="214"/>
      <c r="BQ86" s="214"/>
      <c r="BR86" s="214"/>
      <c r="BS86" s="214"/>
      <c r="BT86" s="214"/>
      <c r="BU86" s="214"/>
      <c r="BV86" s="214"/>
      <c r="BW86" s="214"/>
      <c r="BX86" s="214"/>
      <c r="BY86" s="214"/>
      <c r="BZ86" s="220">
        <f>SUM(BZ78:CK85)</f>
        <v>0</v>
      </c>
      <c r="CA86" s="221"/>
      <c r="CB86" s="221"/>
      <c r="CC86" s="221"/>
      <c r="CD86" s="221"/>
      <c r="CE86" s="221"/>
      <c r="CF86" s="221"/>
      <c r="CG86" s="221"/>
      <c r="CH86" s="221"/>
      <c r="CI86" s="221"/>
      <c r="CJ86" s="221"/>
      <c r="CK86" s="222"/>
    </row>
    <row r="87" spans="3:89" ht="24" customHeight="1" x14ac:dyDescent="0.2">
      <c r="C87" s="214" t="s">
        <v>192</v>
      </c>
      <c r="D87" s="214"/>
      <c r="E87" s="214"/>
      <c r="F87" s="214"/>
      <c r="G87" s="214"/>
      <c r="H87" s="214"/>
      <c r="I87" s="214"/>
      <c r="J87" s="214"/>
      <c r="K87" s="214"/>
      <c r="L87" s="214"/>
      <c r="M87" s="214"/>
      <c r="N87" s="214"/>
      <c r="O87" s="214"/>
      <c r="P87" s="214"/>
      <c r="Q87" s="214"/>
      <c r="R87" s="214"/>
      <c r="S87" s="214"/>
      <c r="T87" s="214"/>
      <c r="U87" s="214"/>
      <c r="V87" s="214"/>
      <c r="W87" s="214"/>
      <c r="X87" s="214"/>
      <c r="Y87" s="214"/>
      <c r="Z87" s="214"/>
      <c r="AA87" s="214"/>
      <c r="AB87" s="199"/>
      <c r="AC87" s="199"/>
      <c r="AD87" s="199"/>
      <c r="AE87" s="199"/>
      <c r="AF87" s="199"/>
      <c r="AG87" s="199"/>
      <c r="AH87" s="199"/>
      <c r="AI87" s="199"/>
      <c r="AJ87" s="199"/>
      <c r="AK87" s="199"/>
      <c r="AL87" s="199"/>
      <c r="AM87" s="199"/>
      <c r="AN87" s="199"/>
      <c r="AO87" s="199"/>
      <c r="AP87" s="199"/>
      <c r="AQ87" s="199"/>
      <c r="AR87" s="199"/>
      <c r="AS87" s="199"/>
      <c r="AU87" s="214" t="s">
        <v>193</v>
      </c>
      <c r="AV87" s="214"/>
      <c r="AW87" s="214"/>
      <c r="AX87" s="214"/>
      <c r="AY87" s="214"/>
      <c r="AZ87" s="214"/>
      <c r="BA87" s="214"/>
      <c r="BB87" s="214"/>
      <c r="BC87" s="214"/>
      <c r="BD87" s="214"/>
      <c r="BE87" s="214"/>
      <c r="BF87" s="214"/>
      <c r="BG87" s="214"/>
      <c r="BH87" s="214"/>
      <c r="BI87" s="214"/>
      <c r="BJ87" s="214"/>
      <c r="BK87" s="214"/>
      <c r="BL87" s="214"/>
      <c r="BM87" s="214"/>
      <c r="BN87" s="214"/>
      <c r="BO87" s="214"/>
      <c r="BP87" s="214"/>
      <c r="BQ87" s="214"/>
      <c r="BR87" s="214"/>
      <c r="BS87" s="214"/>
      <c r="BT87" s="215"/>
      <c r="BU87" s="215"/>
      <c r="BV87" s="215"/>
      <c r="BW87" s="215"/>
      <c r="BX87" s="215"/>
      <c r="BY87" s="215"/>
      <c r="BZ87" s="215"/>
      <c r="CA87" s="215"/>
      <c r="CB87" s="215"/>
      <c r="CC87" s="215"/>
      <c r="CD87" s="215"/>
      <c r="CE87" s="215"/>
      <c r="CF87" s="215"/>
      <c r="CG87" s="215"/>
      <c r="CH87" s="215"/>
      <c r="CI87" s="215"/>
      <c r="CJ87" s="215"/>
      <c r="CK87" s="215"/>
    </row>
    <row r="88" spans="3:89" ht="11.25" customHeight="1" x14ac:dyDescent="0.2"/>
    <row r="89" spans="3:89" ht="27.75" customHeight="1" x14ac:dyDescent="0.2">
      <c r="C89" s="178" t="s">
        <v>198</v>
      </c>
      <c r="D89" s="178"/>
      <c r="E89" s="178"/>
      <c r="F89" s="178"/>
      <c r="G89" s="178"/>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78"/>
      <c r="AW89" s="178"/>
      <c r="AX89" s="178"/>
      <c r="AY89" s="178"/>
      <c r="AZ89" s="178"/>
      <c r="BA89" s="178"/>
      <c r="BB89" s="178"/>
      <c r="BC89" s="178"/>
      <c r="BD89" s="178"/>
      <c r="BE89" s="178"/>
      <c r="BF89" s="178"/>
      <c r="BG89" s="178"/>
      <c r="BH89" s="178"/>
      <c r="BI89" s="178"/>
      <c r="BJ89" s="178"/>
      <c r="BK89" s="178"/>
      <c r="BL89" s="178"/>
      <c r="BM89" s="178"/>
      <c r="BN89" s="178"/>
      <c r="BO89" s="178"/>
      <c r="BP89" s="178"/>
      <c r="BQ89" s="178"/>
      <c r="BR89" s="178"/>
      <c r="BS89" s="178"/>
      <c r="BT89" s="178"/>
      <c r="BU89" s="178"/>
      <c r="BV89" s="178"/>
      <c r="BW89" s="178"/>
      <c r="BX89" s="178"/>
      <c r="BY89" s="178"/>
      <c r="BZ89" s="178"/>
      <c r="CA89" s="178"/>
      <c r="CB89" s="178"/>
      <c r="CC89" s="178"/>
      <c r="CD89" s="178"/>
      <c r="CE89" s="178"/>
      <c r="CF89" s="178"/>
      <c r="CG89" s="178"/>
      <c r="CH89" s="178"/>
      <c r="CI89" s="178"/>
      <c r="CJ89" s="178"/>
      <c r="CK89" s="178"/>
    </row>
    <row r="90" spans="3:89" ht="11.25" customHeight="1" x14ac:dyDescent="0.2"/>
    <row r="91" spans="3:89" ht="18.75" customHeight="1" x14ac:dyDescent="0.2">
      <c r="C91" s="192" t="s">
        <v>12</v>
      </c>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212">
        <f>+AH86</f>
        <v>0</v>
      </c>
      <c r="AU91" s="212"/>
      <c r="AV91" s="212"/>
      <c r="AW91" s="212"/>
      <c r="AX91" s="212"/>
      <c r="AY91" s="212"/>
      <c r="AZ91" s="212"/>
      <c r="BA91" s="212"/>
      <c r="BB91" s="212"/>
      <c r="BC91" s="212"/>
      <c r="BD91" s="212"/>
      <c r="BE91" s="212"/>
      <c r="BF91" s="212"/>
      <c r="BG91" s="212"/>
      <c r="BH91" s="212"/>
      <c r="BI91" s="212"/>
      <c r="BJ91" s="212"/>
      <c r="BK91" s="212"/>
      <c r="BL91" s="212"/>
      <c r="BM91" s="212"/>
      <c r="BN91" s="212"/>
      <c r="BO91" s="212"/>
      <c r="BP91" s="212"/>
      <c r="BQ91" s="212"/>
      <c r="BR91" s="212"/>
      <c r="BS91" s="212"/>
      <c r="BT91" s="212"/>
      <c r="BU91" s="212"/>
      <c r="BV91" s="212"/>
      <c r="BW91" s="212"/>
      <c r="BX91" s="212"/>
      <c r="BY91" s="212"/>
      <c r="BZ91" s="212"/>
      <c r="CA91" s="212"/>
      <c r="CB91" s="212"/>
      <c r="CC91" s="212"/>
      <c r="CD91" s="212"/>
      <c r="CE91" s="212"/>
      <c r="CF91" s="212"/>
      <c r="CG91" s="212"/>
      <c r="CH91" s="212"/>
      <c r="CI91" s="212"/>
      <c r="CJ91" s="212"/>
      <c r="CK91" s="212"/>
    </row>
    <row r="92" spans="3:89" ht="18.75" customHeight="1" x14ac:dyDescent="0.2">
      <c r="C92" s="192" t="s">
        <v>13</v>
      </c>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212">
        <f>+BZ86</f>
        <v>0</v>
      </c>
      <c r="AU92" s="212"/>
      <c r="AV92" s="212"/>
      <c r="AW92" s="212"/>
      <c r="AX92" s="212"/>
      <c r="AY92" s="212"/>
      <c r="AZ92" s="212"/>
      <c r="BA92" s="212"/>
      <c r="BB92" s="212"/>
      <c r="BC92" s="212"/>
      <c r="BD92" s="212"/>
      <c r="BE92" s="212"/>
      <c r="BF92" s="212"/>
      <c r="BG92" s="212"/>
      <c r="BH92" s="212"/>
      <c r="BI92" s="212"/>
      <c r="BJ92" s="212"/>
      <c r="BK92" s="212"/>
      <c r="BL92" s="212"/>
      <c r="BM92" s="212"/>
      <c r="BN92" s="212"/>
      <c r="BO92" s="212"/>
      <c r="BP92" s="212"/>
      <c r="BQ92" s="212"/>
      <c r="BR92" s="212"/>
      <c r="BS92" s="212"/>
      <c r="BT92" s="212"/>
      <c r="BU92" s="212"/>
      <c r="BV92" s="212"/>
      <c r="BW92" s="212"/>
      <c r="BX92" s="212"/>
      <c r="BY92" s="212"/>
      <c r="BZ92" s="212"/>
      <c r="CA92" s="212"/>
      <c r="CB92" s="212"/>
      <c r="CC92" s="212"/>
      <c r="CD92" s="212"/>
      <c r="CE92" s="212"/>
      <c r="CF92" s="212"/>
      <c r="CG92" s="212"/>
      <c r="CH92" s="212"/>
      <c r="CI92" s="212"/>
      <c r="CJ92" s="212"/>
      <c r="CK92" s="212"/>
    </row>
    <row r="93" spans="3:89" ht="18.75" customHeight="1" x14ac:dyDescent="0.2">
      <c r="C93" s="192" t="s">
        <v>34</v>
      </c>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212">
        <f>+BQ55</f>
        <v>0</v>
      </c>
      <c r="AU93" s="212"/>
      <c r="AV93" s="212"/>
      <c r="AW93" s="212"/>
      <c r="AX93" s="212"/>
      <c r="AY93" s="212"/>
      <c r="AZ93" s="212"/>
      <c r="BA93" s="212"/>
      <c r="BB93" s="212"/>
      <c r="BC93" s="212"/>
      <c r="BD93" s="212"/>
      <c r="BE93" s="212"/>
      <c r="BF93" s="212"/>
      <c r="BG93" s="212"/>
      <c r="BH93" s="212"/>
      <c r="BI93" s="212"/>
      <c r="BJ93" s="212"/>
      <c r="BK93" s="212"/>
      <c r="BL93" s="212"/>
      <c r="BM93" s="212"/>
      <c r="BN93" s="212"/>
      <c r="BO93" s="212"/>
      <c r="BP93" s="212"/>
      <c r="BQ93" s="212"/>
      <c r="BR93" s="212"/>
      <c r="BS93" s="212"/>
      <c r="BT93" s="212"/>
      <c r="BU93" s="212"/>
      <c r="BV93" s="212"/>
      <c r="BW93" s="212"/>
      <c r="BX93" s="212"/>
      <c r="BY93" s="212"/>
      <c r="BZ93" s="212"/>
      <c r="CA93" s="212"/>
      <c r="CB93" s="212"/>
      <c r="CC93" s="212"/>
      <c r="CD93" s="212"/>
      <c r="CE93" s="212"/>
      <c r="CF93" s="212"/>
      <c r="CG93" s="212"/>
      <c r="CH93" s="212"/>
      <c r="CI93" s="212"/>
      <c r="CJ93" s="212"/>
      <c r="CK93" s="212"/>
    </row>
    <row r="94" spans="3:89" ht="18.75" customHeight="1" x14ac:dyDescent="0.2">
      <c r="C94" s="192" t="s">
        <v>29</v>
      </c>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213"/>
      <c r="AI94" s="213"/>
      <c r="AJ94" s="213"/>
      <c r="AK94" s="213"/>
      <c r="AL94" s="213"/>
      <c r="AM94" s="213"/>
      <c r="AN94" s="213"/>
      <c r="AO94" s="213"/>
      <c r="AP94" s="213"/>
      <c r="AQ94" s="213"/>
      <c r="AR94" s="213"/>
      <c r="AS94" s="213"/>
      <c r="AT94" s="212">
        <f>SUM(AT91:CK93)</f>
        <v>0</v>
      </c>
      <c r="AU94" s="212"/>
      <c r="AV94" s="212"/>
      <c r="AW94" s="212"/>
      <c r="AX94" s="212"/>
      <c r="AY94" s="212"/>
      <c r="AZ94" s="212"/>
      <c r="BA94" s="212"/>
      <c r="BB94" s="212"/>
      <c r="BC94" s="212"/>
      <c r="BD94" s="212"/>
      <c r="BE94" s="212"/>
      <c r="BF94" s="212"/>
      <c r="BG94" s="212"/>
      <c r="BH94" s="212"/>
      <c r="BI94" s="212"/>
      <c r="BJ94" s="212"/>
      <c r="BK94" s="212"/>
      <c r="BL94" s="212"/>
      <c r="BM94" s="212"/>
      <c r="BN94" s="212"/>
      <c r="BO94" s="212"/>
      <c r="BP94" s="212"/>
      <c r="BQ94" s="212"/>
      <c r="BR94" s="212"/>
      <c r="BS94" s="212"/>
      <c r="BT94" s="212"/>
      <c r="BU94" s="212"/>
      <c r="BV94" s="212"/>
      <c r="BW94" s="212"/>
      <c r="BX94" s="212"/>
      <c r="BY94" s="212"/>
      <c r="BZ94" s="212"/>
      <c r="CA94" s="212"/>
      <c r="CB94" s="212"/>
      <c r="CC94" s="212"/>
      <c r="CD94" s="212"/>
      <c r="CE94" s="212"/>
      <c r="CF94" s="212"/>
      <c r="CG94" s="212"/>
      <c r="CH94" s="212"/>
      <c r="CI94" s="212"/>
      <c r="CJ94" s="212"/>
      <c r="CK94" s="212"/>
    </row>
    <row r="95" spans="3:89" ht="11.25" customHeight="1" x14ac:dyDescent="0.2"/>
    <row r="96" spans="3:89" ht="27.75" customHeight="1" x14ac:dyDescent="0.2">
      <c r="C96" s="178" t="s">
        <v>199</v>
      </c>
      <c r="D96" s="178"/>
      <c r="E96" s="178"/>
      <c r="F96" s="178"/>
      <c r="G96" s="178"/>
      <c r="H96" s="178"/>
      <c r="I96" s="178"/>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c r="AG96" s="178"/>
      <c r="AH96" s="178"/>
      <c r="AI96" s="178"/>
      <c r="AJ96" s="178"/>
      <c r="AK96" s="178"/>
      <c r="AL96" s="178"/>
      <c r="AM96" s="178"/>
      <c r="AN96" s="178"/>
      <c r="AO96" s="178"/>
      <c r="AP96" s="178"/>
      <c r="AQ96" s="178"/>
      <c r="AR96" s="178"/>
      <c r="AS96" s="178"/>
      <c r="AT96" s="178"/>
      <c r="AU96" s="178"/>
      <c r="AV96" s="178"/>
      <c r="AW96" s="178"/>
      <c r="AX96" s="178"/>
      <c r="AY96" s="178"/>
      <c r="AZ96" s="178"/>
      <c r="BA96" s="178"/>
      <c r="BB96" s="178"/>
      <c r="BC96" s="178"/>
      <c r="BD96" s="178"/>
      <c r="BE96" s="178"/>
      <c r="BF96" s="178"/>
      <c r="BG96" s="178"/>
      <c r="BH96" s="178"/>
      <c r="BI96" s="178"/>
      <c r="BJ96" s="178"/>
      <c r="BK96" s="178"/>
      <c r="BL96" s="178"/>
      <c r="BM96" s="178"/>
      <c r="BN96" s="178"/>
      <c r="BO96" s="178"/>
      <c r="BP96" s="178"/>
      <c r="BQ96" s="178"/>
      <c r="BR96" s="178"/>
      <c r="BS96" s="178"/>
      <c r="BT96" s="178"/>
      <c r="BU96" s="178"/>
      <c r="BV96" s="178"/>
      <c r="BW96" s="178"/>
      <c r="BX96" s="178"/>
      <c r="BY96" s="178"/>
      <c r="BZ96" s="178"/>
      <c r="CA96" s="178"/>
      <c r="CB96" s="178"/>
      <c r="CC96" s="178"/>
      <c r="CD96" s="178"/>
      <c r="CE96" s="178"/>
      <c r="CF96" s="178"/>
      <c r="CG96" s="178"/>
      <c r="CH96" s="178"/>
      <c r="CI96" s="178"/>
      <c r="CJ96" s="178"/>
      <c r="CK96" s="178"/>
    </row>
    <row r="97" spans="3:171" ht="11.25" customHeight="1" x14ac:dyDescent="0.2">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row>
    <row r="98" spans="3:171" ht="20.25" customHeight="1" x14ac:dyDescent="0.2">
      <c r="C98" s="197" t="s">
        <v>21</v>
      </c>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c r="AP98" s="197"/>
      <c r="AQ98" s="197"/>
      <c r="AR98" s="197"/>
      <c r="AS98" s="197"/>
      <c r="AU98" s="197" t="s">
        <v>200</v>
      </c>
      <c r="AV98" s="197"/>
      <c r="AW98" s="197"/>
      <c r="AX98" s="197"/>
      <c r="AY98" s="197"/>
      <c r="AZ98" s="197"/>
      <c r="BA98" s="197"/>
      <c r="BB98" s="197"/>
      <c r="BC98" s="197"/>
      <c r="BD98" s="197"/>
      <c r="BE98" s="197"/>
      <c r="BF98" s="197"/>
      <c r="BG98" s="197"/>
      <c r="BH98" s="197"/>
      <c r="BI98" s="197"/>
      <c r="BJ98" s="197"/>
      <c r="BK98" s="197"/>
      <c r="BL98" s="197"/>
      <c r="BM98" s="197"/>
      <c r="BN98" s="197"/>
      <c r="BO98" s="197"/>
      <c r="BP98" s="197"/>
      <c r="BQ98" s="197"/>
      <c r="BR98" s="197"/>
      <c r="BS98" s="197"/>
      <c r="BT98" s="197"/>
      <c r="BU98" s="197"/>
      <c r="BV98" s="197"/>
      <c r="BW98" s="197"/>
      <c r="BX98" s="197"/>
      <c r="BY98" s="197"/>
      <c r="BZ98" s="197"/>
      <c r="CA98" s="197"/>
      <c r="CB98" s="197"/>
      <c r="CC98" s="197"/>
      <c r="CD98" s="197"/>
      <c r="CE98" s="197"/>
      <c r="CF98" s="197"/>
      <c r="CG98" s="197"/>
      <c r="CH98" s="197"/>
      <c r="CI98" s="197"/>
      <c r="CJ98" s="197"/>
      <c r="CK98" s="197"/>
    </row>
    <row r="99" spans="3:171" ht="20.25" customHeight="1" x14ac:dyDescent="0.2">
      <c r="C99" s="198" t="s">
        <v>16</v>
      </c>
      <c r="D99" s="198"/>
      <c r="E99" s="198"/>
      <c r="F99" s="198"/>
      <c r="G99" s="198"/>
      <c r="H99" s="198"/>
      <c r="I99" s="198"/>
      <c r="J99" s="198"/>
      <c r="K99" s="198"/>
      <c r="L99" s="198"/>
      <c r="M99" s="198"/>
      <c r="N99" s="198"/>
      <c r="O99" s="198"/>
      <c r="P99" s="198"/>
      <c r="Q99" s="198"/>
      <c r="R99" s="198"/>
      <c r="S99" s="198"/>
      <c r="T99" s="198"/>
      <c r="U99" s="198"/>
      <c r="V99" s="198"/>
      <c r="W99" s="198"/>
      <c r="X99" s="198"/>
      <c r="Y99" s="199"/>
      <c r="Z99" s="199"/>
      <c r="AA99" s="199"/>
      <c r="AB99" s="199"/>
      <c r="AC99" s="199"/>
      <c r="AD99" s="199"/>
      <c r="AE99" s="199"/>
      <c r="AF99" s="199"/>
      <c r="AG99" s="199"/>
      <c r="AH99" s="199"/>
      <c r="AI99" s="199"/>
      <c r="AJ99" s="199"/>
      <c r="AK99" s="199"/>
      <c r="AL99" s="199"/>
      <c r="AM99" s="199"/>
      <c r="AN99" s="199"/>
      <c r="AO99" s="199"/>
      <c r="AP99" s="199"/>
      <c r="AQ99" s="199"/>
      <c r="AR99" s="199"/>
      <c r="AS99" s="199"/>
      <c r="AU99" s="200" t="s">
        <v>19</v>
      </c>
      <c r="AV99" s="201"/>
      <c r="AW99" s="201"/>
      <c r="AX99" s="201"/>
      <c r="AY99" s="201"/>
      <c r="AZ99" s="201"/>
      <c r="BA99" s="201"/>
      <c r="BB99" s="201"/>
      <c r="BC99" s="201"/>
      <c r="BD99" s="201"/>
      <c r="BE99" s="201"/>
      <c r="BF99" s="201"/>
      <c r="BG99" s="201"/>
      <c r="BH99" s="201"/>
      <c r="BI99" s="201"/>
      <c r="BJ99" s="201"/>
      <c r="BK99" s="201"/>
      <c r="BL99" s="201"/>
      <c r="BM99" s="201"/>
      <c r="BN99" s="201"/>
      <c r="BO99" s="201"/>
      <c r="BP99" s="202"/>
      <c r="BQ99" s="206"/>
      <c r="BR99" s="207"/>
      <c r="BS99" s="207"/>
      <c r="BT99" s="207"/>
      <c r="BU99" s="207"/>
      <c r="BV99" s="207"/>
      <c r="BW99" s="207"/>
      <c r="BX99" s="207"/>
      <c r="BY99" s="207"/>
      <c r="BZ99" s="207"/>
      <c r="CA99" s="207"/>
      <c r="CB99" s="207"/>
      <c r="CC99" s="207"/>
      <c r="CD99" s="207"/>
      <c r="CE99" s="207"/>
      <c r="CF99" s="207"/>
      <c r="CG99" s="207"/>
      <c r="CH99" s="207"/>
      <c r="CI99" s="207"/>
      <c r="CJ99" s="207"/>
      <c r="CK99" s="208"/>
    </row>
    <row r="100" spans="3:171" ht="20.25" customHeight="1" x14ac:dyDescent="0.2">
      <c r="C100" s="192" t="s">
        <v>17</v>
      </c>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U100" s="203"/>
      <c r="AV100" s="204"/>
      <c r="AW100" s="204"/>
      <c r="AX100" s="204"/>
      <c r="AY100" s="204"/>
      <c r="AZ100" s="204"/>
      <c r="BA100" s="204"/>
      <c r="BB100" s="204"/>
      <c r="BC100" s="204"/>
      <c r="BD100" s="204"/>
      <c r="BE100" s="204"/>
      <c r="BF100" s="204"/>
      <c r="BG100" s="204"/>
      <c r="BH100" s="204"/>
      <c r="BI100" s="204"/>
      <c r="BJ100" s="204"/>
      <c r="BK100" s="204"/>
      <c r="BL100" s="204"/>
      <c r="BM100" s="204"/>
      <c r="BN100" s="204"/>
      <c r="BO100" s="204"/>
      <c r="BP100" s="205"/>
      <c r="BQ100" s="209"/>
      <c r="BR100" s="210"/>
      <c r="BS100" s="210"/>
      <c r="BT100" s="210"/>
      <c r="BU100" s="210"/>
      <c r="BV100" s="210"/>
      <c r="BW100" s="210"/>
      <c r="BX100" s="210"/>
      <c r="BY100" s="210"/>
      <c r="BZ100" s="210"/>
      <c r="CA100" s="210"/>
      <c r="CB100" s="210"/>
      <c r="CC100" s="210"/>
      <c r="CD100" s="210"/>
      <c r="CE100" s="210"/>
      <c r="CF100" s="210"/>
      <c r="CG100" s="210"/>
      <c r="CH100" s="210"/>
      <c r="CI100" s="210"/>
      <c r="CJ100" s="210"/>
      <c r="CK100" s="211"/>
    </row>
    <row r="101" spans="3:171" ht="20.25" customHeight="1" x14ac:dyDescent="0.2">
      <c r="C101" s="192" t="s">
        <v>43</v>
      </c>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3"/>
      <c r="Z101" s="193"/>
      <c r="AA101" s="193"/>
      <c r="AB101" s="193"/>
      <c r="AC101" s="193"/>
      <c r="AD101" s="193"/>
      <c r="AE101" s="193"/>
      <c r="AF101" s="193"/>
      <c r="AG101" s="193"/>
      <c r="AH101" s="193"/>
      <c r="AI101" s="193"/>
      <c r="AJ101" s="193"/>
      <c r="AK101" s="193"/>
      <c r="AL101" s="193"/>
      <c r="AM101" s="193"/>
      <c r="AN101" s="193"/>
      <c r="AO101" s="193"/>
      <c r="AP101" s="193"/>
      <c r="AQ101" s="193"/>
      <c r="AR101" s="193"/>
      <c r="AS101" s="193"/>
      <c r="AU101" s="194" t="s">
        <v>25</v>
      </c>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3"/>
      <c r="BR101" s="193"/>
      <c r="BS101" s="193"/>
      <c r="BT101" s="193"/>
      <c r="BU101" s="193"/>
      <c r="BV101" s="193"/>
      <c r="BW101" s="193"/>
      <c r="BX101" s="193"/>
      <c r="BY101" s="193"/>
      <c r="BZ101" s="193"/>
      <c r="CA101" s="193"/>
      <c r="CB101" s="193"/>
      <c r="CC101" s="193"/>
      <c r="CD101" s="193"/>
      <c r="CE101" s="193"/>
      <c r="CF101" s="193"/>
      <c r="CG101" s="193"/>
      <c r="CH101" s="193"/>
      <c r="CI101" s="193"/>
      <c r="CJ101" s="193"/>
      <c r="CK101" s="193"/>
    </row>
    <row r="102" spans="3:171" ht="20.25" customHeight="1" x14ac:dyDescent="0.2">
      <c r="C102" s="192" t="s">
        <v>18</v>
      </c>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3"/>
      <c r="Z102" s="193"/>
      <c r="AA102" s="193"/>
      <c r="AB102" s="193"/>
      <c r="AC102" s="193"/>
      <c r="AD102" s="193"/>
      <c r="AE102" s="193"/>
      <c r="AF102" s="193"/>
      <c r="AG102" s="193"/>
      <c r="AH102" s="193"/>
      <c r="AI102" s="193"/>
      <c r="AJ102" s="193"/>
      <c r="AK102" s="193"/>
      <c r="AL102" s="193"/>
      <c r="AM102" s="193"/>
      <c r="AN102" s="193"/>
      <c r="AO102" s="193"/>
      <c r="AP102" s="193"/>
      <c r="AQ102" s="193"/>
      <c r="AR102" s="193"/>
      <c r="AS102" s="193"/>
      <c r="AU102" s="192" t="s">
        <v>18</v>
      </c>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3"/>
      <c r="BR102" s="193"/>
      <c r="BS102" s="193"/>
      <c r="BT102" s="193"/>
      <c r="BU102" s="193"/>
      <c r="BV102" s="193"/>
      <c r="BW102" s="193"/>
      <c r="BX102" s="193"/>
      <c r="BY102" s="193"/>
      <c r="BZ102" s="193"/>
      <c r="CA102" s="193"/>
      <c r="CB102" s="193"/>
      <c r="CC102" s="193"/>
      <c r="CD102" s="193"/>
      <c r="CE102" s="193"/>
      <c r="CF102" s="193"/>
      <c r="CG102" s="193"/>
      <c r="CH102" s="193"/>
      <c r="CI102" s="193"/>
      <c r="CJ102" s="193"/>
      <c r="CK102" s="193"/>
    </row>
    <row r="103" spans="3:171" ht="11.25" customHeight="1" x14ac:dyDescent="0.2"/>
    <row r="104" spans="3:171" ht="27" customHeight="1" x14ac:dyDescent="0.2">
      <c r="C104" s="178" t="s">
        <v>201</v>
      </c>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78"/>
      <c r="AM104" s="178"/>
      <c r="AN104" s="178"/>
      <c r="AO104" s="178"/>
      <c r="AP104" s="178"/>
      <c r="AQ104" s="178"/>
      <c r="AR104" s="178"/>
      <c r="AS104" s="178"/>
      <c r="AT104" s="178"/>
      <c r="AU104" s="178"/>
      <c r="AV104" s="178"/>
      <c r="AW104" s="178"/>
      <c r="AX104" s="178"/>
      <c r="AY104" s="178"/>
      <c r="AZ104" s="178"/>
      <c r="BA104" s="178"/>
      <c r="BB104" s="178"/>
      <c r="BC104" s="178"/>
      <c r="BD104" s="178"/>
      <c r="BE104" s="178"/>
      <c r="BF104" s="178"/>
      <c r="BG104" s="178"/>
      <c r="BH104" s="178"/>
      <c r="BI104" s="178"/>
      <c r="BJ104" s="178"/>
      <c r="BK104" s="178"/>
      <c r="BL104" s="178"/>
      <c r="BM104" s="178"/>
      <c r="BN104" s="178"/>
      <c r="BO104" s="178"/>
      <c r="BP104" s="178"/>
      <c r="BQ104" s="178"/>
      <c r="BR104" s="178"/>
      <c r="BS104" s="178"/>
      <c r="BT104" s="178"/>
      <c r="BU104" s="178"/>
      <c r="BV104" s="178"/>
      <c r="BW104" s="178"/>
      <c r="BX104" s="178"/>
      <c r="BY104" s="178"/>
      <c r="BZ104" s="178"/>
      <c r="CA104" s="178"/>
      <c r="CB104" s="178"/>
      <c r="CC104" s="178"/>
      <c r="CD104" s="178"/>
      <c r="CE104" s="178"/>
      <c r="CF104" s="178"/>
      <c r="CG104" s="178"/>
      <c r="CH104" s="178"/>
      <c r="CI104" s="178"/>
      <c r="CJ104" s="178"/>
      <c r="CK104" s="178"/>
    </row>
    <row r="105" spans="3:171" ht="11.25" customHeight="1" x14ac:dyDescent="0.2"/>
    <row r="106" spans="3:171" s="8" customFormat="1" ht="17.25" customHeight="1" x14ac:dyDescent="0.2">
      <c r="C106" s="179" t="s">
        <v>299</v>
      </c>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180"/>
      <c r="AK106" s="180"/>
      <c r="AL106" s="180"/>
      <c r="AM106" s="180"/>
      <c r="AN106" s="180"/>
      <c r="AO106" s="180"/>
      <c r="AP106" s="180"/>
      <c r="AQ106" s="180"/>
      <c r="AR106" s="180"/>
      <c r="AS106" s="180"/>
      <c r="AT106" s="180"/>
      <c r="AU106" s="180"/>
      <c r="AV106" s="180"/>
      <c r="AW106" s="180"/>
      <c r="AX106" s="180"/>
      <c r="AY106" s="180"/>
      <c r="AZ106" s="180"/>
      <c r="BA106" s="180"/>
      <c r="BB106" s="180"/>
      <c r="BC106" s="180"/>
      <c r="BD106" s="180"/>
      <c r="BE106" s="180"/>
      <c r="BF106" s="180"/>
      <c r="BG106" s="180"/>
      <c r="BH106" s="180"/>
      <c r="BI106" s="180"/>
      <c r="BJ106" s="180"/>
      <c r="BK106" s="180"/>
      <c r="BL106" s="180"/>
      <c r="BM106" s="180"/>
      <c r="BN106" s="180"/>
      <c r="BO106" s="180"/>
      <c r="BP106" s="180"/>
      <c r="BQ106" s="180"/>
      <c r="BR106" s="180"/>
      <c r="BS106" s="180"/>
      <c r="BT106" s="180"/>
      <c r="BU106" s="180"/>
      <c r="BV106" s="180"/>
      <c r="BW106" s="180"/>
      <c r="BX106" s="180"/>
      <c r="BY106" s="180"/>
      <c r="BZ106" s="180"/>
      <c r="CA106" s="180"/>
      <c r="CB106" s="180"/>
      <c r="CC106" s="180"/>
      <c r="CD106" s="180"/>
      <c r="CE106" s="180"/>
      <c r="CF106" s="180"/>
      <c r="CG106" s="180"/>
      <c r="CH106" s="180"/>
      <c r="CI106" s="180"/>
      <c r="CJ106" s="180"/>
      <c r="CK106" s="181"/>
      <c r="CQ106" s="73"/>
      <c r="CR106" s="73"/>
      <c r="CS106" s="73"/>
      <c r="CT106" s="73"/>
      <c r="CU106" s="73"/>
      <c r="CV106" s="73"/>
      <c r="CW106" s="73"/>
      <c r="CX106" s="73"/>
      <c r="CY106" s="73"/>
      <c r="CZ106" s="73"/>
      <c r="DA106" s="73"/>
      <c r="DB106" s="73"/>
      <c r="DC106" s="73"/>
      <c r="DD106" s="73"/>
      <c r="DE106" s="83"/>
      <c r="DF106" s="83"/>
      <c r="DG106" s="83"/>
      <c r="DH106" s="83"/>
      <c r="DI106" s="83"/>
      <c r="DJ106" s="83"/>
      <c r="DK106" s="83"/>
      <c r="DL106" s="83"/>
      <c r="DM106" s="83"/>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c r="EO106" s="79"/>
      <c r="EP106" s="79"/>
      <c r="EQ106" s="79"/>
      <c r="ER106" s="79"/>
      <c r="ES106" s="79"/>
      <c r="ET106" s="79"/>
      <c r="EU106" s="79"/>
      <c r="EV106" s="79"/>
      <c r="EW106" s="79"/>
      <c r="EX106" s="79"/>
      <c r="EY106" s="79"/>
      <c r="EZ106" s="79"/>
      <c r="FA106" s="79"/>
      <c r="FB106" s="79"/>
      <c r="FC106" s="79"/>
      <c r="FD106" s="79"/>
      <c r="FE106" s="79"/>
      <c r="FF106" s="79"/>
      <c r="FG106" s="79"/>
      <c r="FH106" s="79"/>
      <c r="FI106" s="79"/>
      <c r="FJ106" s="79"/>
      <c r="FK106" s="79"/>
      <c r="FL106" s="79"/>
      <c r="FM106" s="79"/>
      <c r="FN106" s="79"/>
      <c r="FO106" s="79"/>
    </row>
    <row r="107" spans="3:171" s="8" customFormat="1" ht="17.25" customHeight="1" x14ac:dyDescent="0.2">
      <c r="C107" s="182"/>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83"/>
      <c r="AK107" s="183"/>
      <c r="AL107" s="183"/>
      <c r="AM107" s="183"/>
      <c r="AN107" s="183"/>
      <c r="AO107" s="183"/>
      <c r="AP107" s="183"/>
      <c r="AQ107" s="183"/>
      <c r="AR107" s="183"/>
      <c r="AS107" s="183"/>
      <c r="AT107" s="183"/>
      <c r="AU107" s="183"/>
      <c r="AV107" s="183"/>
      <c r="AW107" s="183"/>
      <c r="AX107" s="183"/>
      <c r="AY107" s="183"/>
      <c r="AZ107" s="183"/>
      <c r="BA107" s="183"/>
      <c r="BB107" s="183"/>
      <c r="BC107" s="183"/>
      <c r="BD107" s="183"/>
      <c r="BE107" s="183"/>
      <c r="BF107" s="183"/>
      <c r="BG107" s="183"/>
      <c r="BH107" s="183"/>
      <c r="BI107" s="183"/>
      <c r="BJ107" s="183"/>
      <c r="BK107" s="183"/>
      <c r="BL107" s="183"/>
      <c r="BM107" s="183"/>
      <c r="BN107" s="183"/>
      <c r="BO107" s="183"/>
      <c r="BP107" s="183"/>
      <c r="BQ107" s="183"/>
      <c r="BR107" s="183"/>
      <c r="BS107" s="183"/>
      <c r="BT107" s="183"/>
      <c r="BU107" s="183"/>
      <c r="BV107" s="183"/>
      <c r="BW107" s="183"/>
      <c r="BX107" s="183"/>
      <c r="BY107" s="183"/>
      <c r="BZ107" s="183"/>
      <c r="CA107" s="183"/>
      <c r="CB107" s="183"/>
      <c r="CC107" s="183"/>
      <c r="CD107" s="183"/>
      <c r="CE107" s="183"/>
      <c r="CF107" s="183"/>
      <c r="CG107" s="183"/>
      <c r="CH107" s="183"/>
      <c r="CI107" s="183"/>
      <c r="CJ107" s="183"/>
      <c r="CK107" s="184"/>
      <c r="CQ107" s="73"/>
      <c r="CR107" s="73"/>
      <c r="CS107" s="73"/>
      <c r="CT107" s="73"/>
      <c r="CU107" s="73"/>
      <c r="CV107" s="73"/>
      <c r="CW107" s="73"/>
      <c r="CX107" s="73"/>
      <c r="CY107" s="73"/>
      <c r="CZ107" s="73"/>
      <c r="DA107" s="73"/>
      <c r="DB107" s="73"/>
      <c r="DC107" s="73"/>
      <c r="DD107" s="73"/>
      <c r="DE107" s="83"/>
      <c r="DF107" s="83"/>
      <c r="DG107" s="83"/>
      <c r="DH107" s="83"/>
      <c r="DI107" s="83"/>
      <c r="DJ107" s="83"/>
      <c r="DK107" s="83"/>
      <c r="DL107" s="83"/>
      <c r="DM107" s="83"/>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c r="EO107" s="79"/>
      <c r="EP107" s="79"/>
      <c r="EQ107" s="79"/>
      <c r="ER107" s="79"/>
      <c r="ES107" s="79"/>
      <c r="ET107" s="79"/>
      <c r="EU107" s="79"/>
      <c r="EV107" s="79"/>
      <c r="EW107" s="79"/>
      <c r="EX107" s="79"/>
      <c r="EY107" s="79"/>
      <c r="EZ107" s="79"/>
      <c r="FA107" s="79"/>
      <c r="FB107" s="79"/>
      <c r="FC107" s="79"/>
      <c r="FD107" s="79"/>
      <c r="FE107" s="79"/>
      <c r="FF107" s="79"/>
      <c r="FG107" s="79"/>
      <c r="FH107" s="79"/>
      <c r="FI107" s="79"/>
      <c r="FJ107" s="79"/>
      <c r="FK107" s="79"/>
      <c r="FL107" s="79"/>
      <c r="FM107" s="79"/>
      <c r="FN107" s="79"/>
      <c r="FO107" s="79"/>
    </row>
    <row r="108" spans="3:171" s="8" customFormat="1" ht="17.25" customHeight="1" x14ac:dyDescent="0.2">
      <c r="C108" s="182"/>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c r="AA108" s="183"/>
      <c r="AB108" s="183"/>
      <c r="AC108" s="183"/>
      <c r="AD108" s="183"/>
      <c r="AE108" s="183"/>
      <c r="AF108" s="183"/>
      <c r="AG108" s="183"/>
      <c r="AH108" s="183"/>
      <c r="AI108" s="183"/>
      <c r="AJ108" s="183"/>
      <c r="AK108" s="183"/>
      <c r="AL108" s="183"/>
      <c r="AM108" s="183"/>
      <c r="AN108" s="183"/>
      <c r="AO108" s="183"/>
      <c r="AP108" s="183"/>
      <c r="AQ108" s="183"/>
      <c r="AR108" s="183"/>
      <c r="AS108" s="183"/>
      <c r="AT108" s="183"/>
      <c r="AU108" s="183"/>
      <c r="AV108" s="183"/>
      <c r="AW108" s="183"/>
      <c r="AX108" s="183"/>
      <c r="AY108" s="183"/>
      <c r="AZ108" s="183"/>
      <c r="BA108" s="183"/>
      <c r="BB108" s="183"/>
      <c r="BC108" s="183"/>
      <c r="BD108" s="183"/>
      <c r="BE108" s="183"/>
      <c r="BF108" s="183"/>
      <c r="BG108" s="183"/>
      <c r="BH108" s="183"/>
      <c r="BI108" s="183"/>
      <c r="BJ108" s="183"/>
      <c r="BK108" s="183"/>
      <c r="BL108" s="183"/>
      <c r="BM108" s="183"/>
      <c r="BN108" s="183"/>
      <c r="BO108" s="183"/>
      <c r="BP108" s="183"/>
      <c r="BQ108" s="183"/>
      <c r="BR108" s="183"/>
      <c r="BS108" s="183"/>
      <c r="BT108" s="183"/>
      <c r="BU108" s="183"/>
      <c r="BV108" s="183"/>
      <c r="BW108" s="183"/>
      <c r="BX108" s="183"/>
      <c r="BY108" s="183"/>
      <c r="BZ108" s="183"/>
      <c r="CA108" s="183"/>
      <c r="CB108" s="183"/>
      <c r="CC108" s="183"/>
      <c r="CD108" s="183"/>
      <c r="CE108" s="183"/>
      <c r="CF108" s="183"/>
      <c r="CG108" s="183"/>
      <c r="CH108" s="183"/>
      <c r="CI108" s="183"/>
      <c r="CJ108" s="183"/>
      <c r="CK108" s="184"/>
      <c r="CQ108" s="73"/>
      <c r="CR108" s="73"/>
      <c r="CS108" s="73"/>
      <c r="CT108" s="73"/>
      <c r="CU108" s="73"/>
      <c r="CV108" s="73"/>
      <c r="CW108" s="73"/>
      <c r="CX108" s="73"/>
      <c r="CY108" s="73"/>
      <c r="CZ108" s="73"/>
      <c r="DA108" s="73"/>
      <c r="DB108" s="73"/>
      <c r="DC108" s="73"/>
      <c r="DD108" s="73"/>
      <c r="DE108" s="83"/>
      <c r="DF108" s="83"/>
      <c r="DG108" s="83"/>
      <c r="DH108" s="83"/>
      <c r="DI108" s="83"/>
      <c r="DJ108" s="83"/>
      <c r="DK108" s="83"/>
      <c r="DL108" s="83"/>
      <c r="DM108" s="83"/>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c r="EO108" s="79"/>
      <c r="EP108" s="79"/>
      <c r="EQ108" s="79"/>
      <c r="ER108" s="79"/>
      <c r="ES108" s="79"/>
      <c r="ET108" s="79"/>
      <c r="EU108" s="79"/>
      <c r="EV108" s="79"/>
      <c r="EW108" s="79"/>
      <c r="EX108" s="79"/>
      <c r="EY108" s="79"/>
      <c r="EZ108" s="79"/>
      <c r="FA108" s="79"/>
      <c r="FB108" s="79"/>
      <c r="FC108" s="79"/>
      <c r="FD108" s="79"/>
      <c r="FE108" s="79"/>
      <c r="FF108" s="79"/>
      <c r="FG108" s="79"/>
      <c r="FH108" s="79"/>
      <c r="FI108" s="79"/>
      <c r="FJ108" s="79"/>
      <c r="FK108" s="79"/>
      <c r="FL108" s="79"/>
      <c r="FM108" s="79"/>
      <c r="FN108" s="79"/>
      <c r="FO108" s="79"/>
    </row>
    <row r="109" spans="3:171" s="8" customFormat="1" ht="17.25" customHeight="1" x14ac:dyDescent="0.2">
      <c r="C109" s="182"/>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3"/>
      <c r="AI109" s="183"/>
      <c r="AJ109" s="183"/>
      <c r="AK109" s="183"/>
      <c r="AL109" s="183"/>
      <c r="AM109" s="183"/>
      <c r="AN109" s="183"/>
      <c r="AO109" s="183"/>
      <c r="AP109" s="183"/>
      <c r="AQ109" s="183"/>
      <c r="AR109" s="183"/>
      <c r="AS109" s="183"/>
      <c r="AT109" s="183"/>
      <c r="AU109" s="183"/>
      <c r="AV109" s="183"/>
      <c r="AW109" s="183"/>
      <c r="AX109" s="183"/>
      <c r="AY109" s="183"/>
      <c r="AZ109" s="183"/>
      <c r="BA109" s="183"/>
      <c r="BB109" s="183"/>
      <c r="BC109" s="183"/>
      <c r="BD109" s="183"/>
      <c r="BE109" s="183"/>
      <c r="BF109" s="183"/>
      <c r="BG109" s="183"/>
      <c r="BH109" s="183"/>
      <c r="BI109" s="183"/>
      <c r="BJ109" s="183"/>
      <c r="BK109" s="183"/>
      <c r="BL109" s="183"/>
      <c r="BM109" s="183"/>
      <c r="BN109" s="183"/>
      <c r="BO109" s="183"/>
      <c r="BP109" s="183"/>
      <c r="BQ109" s="183"/>
      <c r="BR109" s="183"/>
      <c r="BS109" s="183"/>
      <c r="BT109" s="183"/>
      <c r="BU109" s="183"/>
      <c r="BV109" s="183"/>
      <c r="BW109" s="183"/>
      <c r="BX109" s="183"/>
      <c r="BY109" s="183"/>
      <c r="BZ109" s="183"/>
      <c r="CA109" s="183"/>
      <c r="CB109" s="183"/>
      <c r="CC109" s="183"/>
      <c r="CD109" s="183"/>
      <c r="CE109" s="183"/>
      <c r="CF109" s="183"/>
      <c r="CG109" s="183"/>
      <c r="CH109" s="183"/>
      <c r="CI109" s="183"/>
      <c r="CJ109" s="183"/>
      <c r="CK109" s="184"/>
      <c r="CQ109" s="73"/>
      <c r="CR109" s="73"/>
      <c r="CS109" s="73"/>
      <c r="CT109" s="73"/>
      <c r="CU109" s="73"/>
      <c r="CV109" s="73"/>
      <c r="CW109" s="73"/>
      <c r="CX109" s="73"/>
      <c r="CY109" s="73"/>
      <c r="CZ109" s="73"/>
      <c r="DA109" s="73"/>
      <c r="DB109" s="73"/>
      <c r="DC109" s="73"/>
      <c r="DD109" s="73"/>
      <c r="DE109" s="83"/>
      <c r="DF109" s="83"/>
      <c r="DG109" s="83"/>
      <c r="DH109" s="83"/>
      <c r="DI109" s="83"/>
      <c r="DJ109" s="83"/>
      <c r="DK109" s="83"/>
      <c r="DL109" s="83"/>
      <c r="DM109" s="83"/>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c r="EO109" s="79"/>
      <c r="EP109" s="79"/>
      <c r="EQ109" s="79"/>
      <c r="ER109" s="79"/>
      <c r="ES109" s="79"/>
      <c r="ET109" s="79"/>
      <c r="EU109" s="79"/>
      <c r="EV109" s="79"/>
      <c r="EW109" s="79"/>
      <c r="EX109" s="79"/>
      <c r="EY109" s="79"/>
      <c r="EZ109" s="79"/>
      <c r="FA109" s="79"/>
      <c r="FB109" s="79"/>
      <c r="FC109" s="79"/>
      <c r="FD109" s="79"/>
      <c r="FE109" s="79"/>
      <c r="FF109" s="79"/>
      <c r="FG109" s="79"/>
      <c r="FH109" s="79"/>
      <c r="FI109" s="79"/>
      <c r="FJ109" s="79"/>
      <c r="FK109" s="79"/>
      <c r="FL109" s="79"/>
      <c r="FM109" s="79"/>
      <c r="FN109" s="79"/>
      <c r="FO109" s="79"/>
    </row>
    <row r="110" spans="3:171" s="8" customFormat="1" ht="24" customHeight="1" x14ac:dyDescent="0.2">
      <c r="C110" s="182" t="s">
        <v>44</v>
      </c>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83"/>
      <c r="AY110" s="183"/>
      <c r="AZ110" s="183"/>
      <c r="BA110" s="183"/>
      <c r="BB110" s="183"/>
      <c r="BC110" s="183"/>
      <c r="BD110" s="183"/>
      <c r="BE110" s="183"/>
      <c r="BF110" s="183"/>
      <c r="BG110" s="183"/>
      <c r="BH110" s="183"/>
      <c r="BI110" s="183"/>
      <c r="BJ110" s="183"/>
      <c r="BK110" s="183"/>
      <c r="BL110" s="183"/>
      <c r="BM110" s="183"/>
      <c r="BN110" s="183"/>
      <c r="BO110" s="183"/>
      <c r="BP110" s="183"/>
      <c r="BQ110" s="183"/>
      <c r="BR110" s="183"/>
      <c r="BS110" s="183"/>
      <c r="BT110" s="183"/>
      <c r="BU110" s="183"/>
      <c r="BV110" s="183"/>
      <c r="BW110" s="183"/>
      <c r="BX110" s="183"/>
      <c r="BY110" s="183"/>
      <c r="BZ110" s="183"/>
      <c r="CA110" s="183"/>
      <c r="CB110" s="183"/>
      <c r="CC110" s="183"/>
      <c r="CD110" s="183"/>
      <c r="CE110" s="183"/>
      <c r="CF110" s="183"/>
      <c r="CG110" s="183"/>
      <c r="CH110" s="183"/>
      <c r="CI110" s="183"/>
      <c r="CJ110" s="183"/>
      <c r="CK110" s="184"/>
      <c r="CQ110" s="73"/>
      <c r="CR110" s="73"/>
      <c r="CS110" s="73"/>
      <c r="CT110" s="73"/>
      <c r="CU110" s="73"/>
      <c r="CV110" s="73"/>
      <c r="CW110" s="73"/>
      <c r="CX110" s="73"/>
      <c r="CY110" s="73"/>
      <c r="CZ110" s="73"/>
      <c r="DA110" s="73"/>
      <c r="DB110" s="73"/>
      <c r="DC110" s="73"/>
      <c r="DD110" s="73"/>
      <c r="DE110" s="83"/>
      <c r="DF110" s="83"/>
      <c r="DG110" s="83"/>
      <c r="DH110" s="83"/>
      <c r="DI110" s="83"/>
      <c r="DJ110" s="83"/>
      <c r="DK110" s="83"/>
      <c r="DL110" s="83"/>
      <c r="DM110" s="83"/>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c r="EO110" s="79"/>
      <c r="EP110" s="79"/>
      <c r="EQ110" s="79"/>
      <c r="ER110" s="79"/>
      <c r="ES110" s="79"/>
      <c r="ET110" s="79"/>
      <c r="EU110" s="79"/>
      <c r="EV110" s="79"/>
      <c r="EW110" s="79"/>
      <c r="EX110" s="79"/>
      <c r="EY110" s="79"/>
      <c r="EZ110" s="79"/>
      <c r="FA110" s="79"/>
      <c r="FB110" s="79"/>
      <c r="FC110" s="79"/>
      <c r="FD110" s="79"/>
      <c r="FE110" s="79"/>
      <c r="FF110" s="79"/>
      <c r="FG110" s="79"/>
      <c r="FH110" s="79"/>
      <c r="FI110" s="79"/>
      <c r="FJ110" s="79"/>
      <c r="FK110" s="79"/>
      <c r="FL110" s="79"/>
      <c r="FM110" s="79"/>
      <c r="FN110" s="79"/>
      <c r="FO110" s="79"/>
    </row>
    <row r="111" spans="3:171" s="8" customFormat="1" ht="21.75" customHeight="1" x14ac:dyDescent="0.2">
      <c r="C111" s="185"/>
      <c r="D111" s="186"/>
      <c r="E111" s="186"/>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186"/>
      <c r="AD111" s="186"/>
      <c r="AE111" s="186"/>
      <c r="AF111" s="186"/>
      <c r="AG111" s="186"/>
      <c r="AH111" s="186"/>
      <c r="AI111" s="186"/>
      <c r="AJ111" s="186"/>
      <c r="AK111" s="186"/>
      <c r="AL111" s="186"/>
      <c r="AM111" s="186"/>
      <c r="AN111" s="186"/>
      <c r="AO111" s="186"/>
      <c r="AP111" s="186"/>
      <c r="AQ111" s="186"/>
      <c r="AR111" s="186"/>
      <c r="AS111" s="186"/>
      <c r="AT111" s="186"/>
      <c r="AU111" s="186"/>
      <c r="AV111" s="186"/>
      <c r="AW111" s="186"/>
      <c r="AX111" s="186"/>
      <c r="AY111" s="186"/>
      <c r="AZ111" s="186"/>
      <c r="BA111" s="186"/>
      <c r="BB111" s="186"/>
      <c r="BC111" s="186"/>
      <c r="BD111" s="186"/>
      <c r="BE111" s="186"/>
      <c r="BF111" s="186"/>
      <c r="BG111" s="186"/>
      <c r="BH111" s="186"/>
      <c r="BI111" s="186"/>
      <c r="BJ111" s="186"/>
      <c r="BK111" s="186"/>
      <c r="BL111" s="186"/>
      <c r="BM111" s="186"/>
      <c r="BN111" s="186"/>
      <c r="BO111" s="186"/>
      <c r="BP111" s="186"/>
      <c r="BQ111" s="186"/>
      <c r="BR111" s="186"/>
      <c r="BS111" s="186"/>
      <c r="BT111" s="186"/>
      <c r="BU111" s="186"/>
      <c r="BV111" s="186"/>
      <c r="BW111" s="186"/>
      <c r="BX111" s="186"/>
      <c r="BY111" s="186"/>
      <c r="BZ111" s="186"/>
      <c r="CA111" s="186"/>
      <c r="CB111" s="186"/>
      <c r="CC111" s="186"/>
      <c r="CD111" s="186"/>
      <c r="CE111" s="186"/>
      <c r="CF111" s="186"/>
      <c r="CG111" s="186"/>
      <c r="CH111" s="186"/>
      <c r="CI111" s="186"/>
      <c r="CJ111" s="186"/>
      <c r="CK111" s="187"/>
      <c r="CQ111" s="73"/>
      <c r="CR111" s="73"/>
      <c r="CS111" s="73"/>
      <c r="CT111" s="73"/>
      <c r="CU111" s="73"/>
      <c r="CV111" s="73"/>
      <c r="CW111" s="73"/>
      <c r="CX111" s="73"/>
      <c r="CY111" s="73"/>
      <c r="CZ111" s="73"/>
      <c r="DA111" s="73"/>
      <c r="DB111" s="73"/>
      <c r="DC111" s="73"/>
      <c r="DD111" s="73"/>
      <c r="DE111" s="83"/>
      <c r="DF111" s="83"/>
      <c r="DG111" s="83"/>
      <c r="DH111" s="83"/>
      <c r="DI111" s="83"/>
      <c r="DJ111" s="83"/>
      <c r="DK111" s="83"/>
      <c r="DL111" s="83"/>
      <c r="DM111" s="83"/>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c r="EO111" s="79"/>
      <c r="EP111" s="79"/>
      <c r="EQ111" s="79"/>
      <c r="ER111" s="79"/>
      <c r="ES111" s="79"/>
      <c r="ET111" s="79"/>
      <c r="EU111" s="79"/>
      <c r="EV111" s="79"/>
      <c r="EW111" s="79"/>
      <c r="EX111" s="79"/>
      <c r="EY111" s="79"/>
      <c r="EZ111" s="79"/>
      <c r="FA111" s="79"/>
      <c r="FB111" s="79"/>
      <c r="FC111" s="79"/>
      <c r="FD111" s="79"/>
      <c r="FE111" s="79"/>
      <c r="FF111" s="79"/>
      <c r="FG111" s="79"/>
      <c r="FH111" s="79"/>
      <c r="FI111" s="79"/>
      <c r="FJ111" s="79"/>
      <c r="FK111" s="79"/>
      <c r="FL111" s="79"/>
      <c r="FM111" s="79"/>
      <c r="FN111" s="79"/>
      <c r="FO111" s="79"/>
    </row>
    <row r="112" spans="3:171" ht="11.25" customHeight="1" x14ac:dyDescent="0.2"/>
    <row r="113" spans="3:171" ht="27" customHeight="1" x14ac:dyDescent="0.2">
      <c r="C113" s="178" t="s">
        <v>215</v>
      </c>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8"/>
      <c r="AL113" s="178"/>
      <c r="AM113" s="178"/>
      <c r="AN113" s="178"/>
      <c r="AO113" s="178"/>
      <c r="AP113" s="178"/>
      <c r="AQ113" s="178"/>
      <c r="AR113" s="178"/>
      <c r="AS113" s="178"/>
      <c r="AT113" s="178"/>
      <c r="AU113" s="178"/>
      <c r="AV113" s="178"/>
      <c r="AW113" s="178"/>
      <c r="AX113" s="178"/>
      <c r="AY113" s="178"/>
      <c r="AZ113" s="178"/>
      <c r="BA113" s="178"/>
      <c r="BB113" s="178"/>
      <c r="BC113" s="178"/>
      <c r="BD113" s="178"/>
      <c r="BE113" s="178"/>
      <c r="BF113" s="178"/>
      <c r="BG113" s="178"/>
      <c r="BH113" s="178"/>
      <c r="BI113" s="178"/>
      <c r="BJ113" s="178"/>
      <c r="BK113" s="178"/>
      <c r="BL113" s="178"/>
      <c r="BM113" s="178"/>
      <c r="BN113" s="178"/>
      <c r="BO113" s="178"/>
      <c r="BP113" s="178"/>
      <c r="BQ113" s="178"/>
      <c r="BR113" s="178"/>
      <c r="BS113" s="178"/>
      <c r="BT113" s="178"/>
      <c r="BU113" s="178"/>
      <c r="BV113" s="178"/>
      <c r="BW113" s="178"/>
      <c r="BX113" s="178"/>
      <c r="BY113" s="178"/>
      <c r="BZ113" s="178"/>
      <c r="CA113" s="178"/>
      <c r="CB113" s="178"/>
      <c r="CC113" s="178"/>
      <c r="CD113" s="178"/>
      <c r="CE113" s="178"/>
      <c r="CF113" s="178"/>
      <c r="CG113" s="178"/>
      <c r="CH113" s="178"/>
      <c r="CI113" s="178"/>
      <c r="CJ113" s="178"/>
      <c r="CK113" s="178"/>
    </row>
    <row r="114" spans="3:171" ht="11.25" customHeight="1" x14ac:dyDescent="0.2"/>
    <row r="115" spans="3:171" s="32" customFormat="1" ht="33.75" customHeight="1" x14ac:dyDescent="0.2">
      <c r="C115" s="195" t="s">
        <v>248</v>
      </c>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c r="AI115" s="195"/>
      <c r="AJ115" s="195"/>
      <c r="AK115" s="195"/>
      <c r="AL115" s="195"/>
      <c r="AM115" s="195"/>
      <c r="AN115" s="195"/>
      <c r="AO115" s="195"/>
      <c r="AP115" s="195"/>
      <c r="AQ115" s="195"/>
      <c r="AR115" s="195"/>
      <c r="AS115" s="195"/>
      <c r="AT115" s="195"/>
      <c r="AU115" s="195"/>
      <c r="AV115" s="195"/>
      <c r="AW115" s="195"/>
      <c r="AX115" s="195"/>
      <c r="AY115" s="195"/>
      <c r="AZ115" s="195"/>
      <c r="BA115" s="195"/>
      <c r="BB115" s="195"/>
      <c r="BC115" s="195"/>
      <c r="BD115" s="195"/>
      <c r="BE115" s="195"/>
      <c r="BF115" s="195"/>
      <c r="BG115" s="195"/>
      <c r="BH115" s="195"/>
      <c r="BI115" s="195"/>
      <c r="BJ115" s="195"/>
      <c r="BK115" s="195"/>
      <c r="BL115" s="195"/>
      <c r="BM115" s="195"/>
      <c r="BN115" s="195"/>
      <c r="BO115" s="195"/>
      <c r="BP115" s="195"/>
      <c r="BQ115" s="195"/>
      <c r="BR115" s="195"/>
      <c r="BS115" s="195"/>
      <c r="BT115" s="195"/>
      <c r="BU115" s="195"/>
      <c r="BV115" s="195"/>
      <c r="BW115" s="195"/>
      <c r="BX115" s="195"/>
      <c r="BY115" s="195"/>
      <c r="BZ115" s="195"/>
      <c r="CA115" s="195"/>
      <c r="CB115" s="195"/>
      <c r="CC115" s="195"/>
      <c r="CD115" s="195"/>
      <c r="CE115" s="195"/>
      <c r="CF115" s="195"/>
      <c r="CG115" s="195"/>
      <c r="CH115" s="195"/>
      <c r="CI115" s="195"/>
      <c r="CJ115" s="195"/>
      <c r="CK115" s="195"/>
      <c r="CQ115" s="74"/>
      <c r="CR115" s="74"/>
      <c r="CS115" s="74"/>
      <c r="CT115" s="74"/>
      <c r="CU115" s="74"/>
      <c r="CV115" s="74"/>
      <c r="CW115" s="74"/>
      <c r="CX115" s="74"/>
      <c r="CY115" s="74"/>
      <c r="CZ115" s="74"/>
      <c r="DA115" s="74"/>
      <c r="DB115" s="74"/>
      <c r="DC115" s="74"/>
      <c r="DD115" s="74"/>
      <c r="DE115" s="84"/>
      <c r="DF115" s="84"/>
      <c r="DG115" s="84"/>
      <c r="DH115" s="84"/>
      <c r="DI115" s="84"/>
      <c r="DJ115" s="84"/>
      <c r="DK115" s="84"/>
      <c r="DL115" s="84"/>
      <c r="DM115" s="84"/>
      <c r="DN115" s="80"/>
      <c r="DO115" s="80"/>
      <c r="DP115" s="80"/>
      <c r="DQ115" s="80"/>
      <c r="DR115" s="80"/>
      <c r="DS115" s="80"/>
      <c r="DT115" s="80"/>
      <c r="DU115" s="80"/>
      <c r="DV115" s="80"/>
      <c r="DW115" s="80"/>
      <c r="DX115" s="80"/>
      <c r="DY115" s="80"/>
      <c r="DZ115" s="80"/>
      <c r="EA115" s="80"/>
      <c r="EB115" s="80"/>
      <c r="EC115" s="80"/>
      <c r="ED115" s="80"/>
      <c r="EE115" s="80"/>
      <c r="EF115" s="80"/>
      <c r="EG115" s="80"/>
      <c r="EH115" s="80"/>
      <c r="EI115" s="80"/>
      <c r="EJ115" s="80"/>
      <c r="EK115" s="80"/>
      <c r="EL115" s="80"/>
      <c r="EM115" s="80"/>
      <c r="EN115" s="80"/>
      <c r="EO115" s="80"/>
      <c r="EP115" s="80"/>
      <c r="EQ115" s="80"/>
      <c r="ER115" s="80"/>
      <c r="ES115" s="80"/>
      <c r="ET115" s="80"/>
      <c r="EU115" s="80"/>
      <c r="EV115" s="80"/>
      <c r="EW115" s="80"/>
      <c r="EX115" s="80"/>
      <c r="EY115" s="80"/>
      <c r="EZ115" s="80"/>
      <c r="FA115" s="80"/>
      <c r="FB115" s="80"/>
      <c r="FC115" s="80"/>
      <c r="FD115" s="80"/>
      <c r="FE115" s="80"/>
      <c r="FF115" s="80"/>
      <c r="FG115" s="80"/>
      <c r="FH115" s="80"/>
      <c r="FI115" s="80"/>
      <c r="FJ115" s="80"/>
      <c r="FK115" s="80"/>
      <c r="FL115" s="80"/>
      <c r="FM115" s="80"/>
      <c r="FN115" s="80"/>
      <c r="FO115" s="80"/>
    </row>
    <row r="116" spans="3:171" s="32" customFormat="1" ht="33.75" customHeight="1" x14ac:dyDescent="0.2">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195"/>
      <c r="AN116" s="195"/>
      <c r="AO116" s="195"/>
      <c r="AP116" s="195"/>
      <c r="AQ116" s="195"/>
      <c r="AR116" s="195"/>
      <c r="AS116" s="195"/>
      <c r="AT116" s="195"/>
      <c r="AU116" s="195"/>
      <c r="AV116" s="195"/>
      <c r="AW116" s="195"/>
      <c r="AX116" s="195"/>
      <c r="AY116" s="195"/>
      <c r="AZ116" s="195"/>
      <c r="BA116" s="195"/>
      <c r="BB116" s="195"/>
      <c r="BC116" s="195"/>
      <c r="BD116" s="195"/>
      <c r="BE116" s="195"/>
      <c r="BF116" s="195"/>
      <c r="BG116" s="195"/>
      <c r="BH116" s="195"/>
      <c r="BI116" s="195"/>
      <c r="BJ116" s="195"/>
      <c r="BK116" s="195"/>
      <c r="BL116" s="195"/>
      <c r="BM116" s="195"/>
      <c r="BN116" s="195"/>
      <c r="BO116" s="195"/>
      <c r="BP116" s="195"/>
      <c r="BQ116" s="195"/>
      <c r="BR116" s="195"/>
      <c r="BS116" s="195"/>
      <c r="BT116" s="195"/>
      <c r="BU116" s="195"/>
      <c r="BV116" s="195"/>
      <c r="BW116" s="195"/>
      <c r="BX116" s="195"/>
      <c r="BY116" s="195"/>
      <c r="BZ116" s="195"/>
      <c r="CA116" s="195"/>
      <c r="CB116" s="195"/>
      <c r="CC116" s="195"/>
      <c r="CD116" s="195"/>
      <c r="CE116" s="195"/>
      <c r="CF116" s="195"/>
      <c r="CG116" s="195"/>
      <c r="CH116" s="195"/>
      <c r="CI116" s="195"/>
      <c r="CJ116" s="195"/>
      <c r="CK116" s="195"/>
      <c r="CQ116" s="74"/>
      <c r="CR116" s="74"/>
      <c r="CS116" s="74"/>
      <c r="CT116" s="74"/>
      <c r="CU116" s="74"/>
      <c r="CV116" s="74"/>
      <c r="CW116" s="74"/>
      <c r="CX116" s="74"/>
      <c r="CY116" s="74"/>
      <c r="CZ116" s="74"/>
      <c r="DA116" s="74"/>
      <c r="DB116" s="74"/>
      <c r="DC116" s="74"/>
      <c r="DD116" s="74"/>
      <c r="DE116" s="84"/>
      <c r="DF116" s="84"/>
      <c r="DG116" s="84"/>
      <c r="DH116" s="84"/>
      <c r="DI116" s="84"/>
      <c r="DJ116" s="84"/>
      <c r="DK116" s="84"/>
      <c r="DL116" s="84"/>
      <c r="DM116" s="84"/>
      <c r="DN116" s="80"/>
      <c r="DO116" s="80"/>
      <c r="DP116" s="80"/>
      <c r="DQ116" s="80"/>
      <c r="DR116" s="80"/>
      <c r="DS116" s="80"/>
      <c r="DT116" s="80"/>
      <c r="DU116" s="80"/>
      <c r="DV116" s="80"/>
      <c r="DW116" s="80"/>
      <c r="DX116" s="80"/>
      <c r="DY116" s="80"/>
      <c r="DZ116" s="80"/>
      <c r="EA116" s="80"/>
      <c r="EB116" s="80"/>
      <c r="EC116" s="80"/>
      <c r="ED116" s="80"/>
      <c r="EE116" s="80"/>
      <c r="EF116" s="80"/>
      <c r="EG116" s="80"/>
      <c r="EH116" s="80"/>
      <c r="EI116" s="80"/>
      <c r="EJ116" s="80"/>
      <c r="EK116" s="80"/>
      <c r="EL116" s="80"/>
      <c r="EM116" s="80"/>
      <c r="EN116" s="80"/>
      <c r="EO116" s="80"/>
      <c r="EP116" s="80"/>
      <c r="EQ116" s="80"/>
      <c r="ER116" s="80"/>
      <c r="ES116" s="80"/>
      <c r="ET116" s="80"/>
      <c r="EU116" s="80"/>
      <c r="EV116" s="80"/>
      <c r="EW116" s="80"/>
      <c r="EX116" s="80"/>
      <c r="EY116" s="80"/>
      <c r="EZ116" s="80"/>
      <c r="FA116" s="80"/>
      <c r="FB116" s="80"/>
      <c r="FC116" s="80"/>
      <c r="FD116" s="80"/>
      <c r="FE116" s="80"/>
      <c r="FF116" s="80"/>
      <c r="FG116" s="80"/>
      <c r="FH116" s="80"/>
      <c r="FI116" s="80"/>
      <c r="FJ116" s="80"/>
      <c r="FK116" s="80"/>
      <c r="FL116" s="80"/>
      <c r="FM116" s="80"/>
      <c r="FN116" s="80"/>
      <c r="FO116" s="80"/>
    </row>
    <row r="117" spans="3:171" s="32" customFormat="1" ht="33.75" customHeight="1" x14ac:dyDescent="0.2">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95"/>
      <c r="AL117" s="195"/>
      <c r="AM117" s="195"/>
      <c r="AN117" s="195"/>
      <c r="AO117" s="195"/>
      <c r="AP117" s="195"/>
      <c r="AQ117" s="195"/>
      <c r="AR117" s="195"/>
      <c r="AS117" s="195"/>
      <c r="AT117" s="195"/>
      <c r="AU117" s="195"/>
      <c r="AV117" s="195"/>
      <c r="AW117" s="195"/>
      <c r="AX117" s="195"/>
      <c r="AY117" s="195"/>
      <c r="AZ117" s="195"/>
      <c r="BA117" s="195"/>
      <c r="BB117" s="195"/>
      <c r="BC117" s="195"/>
      <c r="BD117" s="195"/>
      <c r="BE117" s="195"/>
      <c r="BF117" s="195"/>
      <c r="BG117" s="195"/>
      <c r="BH117" s="195"/>
      <c r="BI117" s="195"/>
      <c r="BJ117" s="195"/>
      <c r="BK117" s="195"/>
      <c r="BL117" s="195"/>
      <c r="BM117" s="195"/>
      <c r="BN117" s="195"/>
      <c r="BO117" s="195"/>
      <c r="BP117" s="195"/>
      <c r="BQ117" s="195"/>
      <c r="BR117" s="195"/>
      <c r="BS117" s="195"/>
      <c r="BT117" s="195"/>
      <c r="BU117" s="195"/>
      <c r="BV117" s="195"/>
      <c r="BW117" s="195"/>
      <c r="BX117" s="195"/>
      <c r="BY117" s="195"/>
      <c r="BZ117" s="195"/>
      <c r="CA117" s="195"/>
      <c r="CB117" s="195"/>
      <c r="CC117" s="195"/>
      <c r="CD117" s="195"/>
      <c r="CE117" s="195"/>
      <c r="CF117" s="195"/>
      <c r="CG117" s="195"/>
      <c r="CH117" s="195"/>
      <c r="CI117" s="195"/>
      <c r="CJ117" s="195"/>
      <c r="CK117" s="195"/>
      <c r="CQ117" s="74"/>
      <c r="CR117" s="74"/>
      <c r="CS117" s="74"/>
      <c r="CT117" s="74"/>
      <c r="CU117" s="74"/>
      <c r="CV117" s="74"/>
      <c r="CW117" s="74"/>
      <c r="CX117" s="74"/>
      <c r="CY117" s="74"/>
      <c r="CZ117" s="74"/>
      <c r="DA117" s="74"/>
      <c r="DB117" s="74"/>
      <c r="DC117" s="74"/>
      <c r="DD117" s="74"/>
      <c r="DE117" s="84"/>
      <c r="DF117" s="84"/>
      <c r="DG117" s="84"/>
      <c r="DH117" s="84"/>
      <c r="DI117" s="84"/>
      <c r="DJ117" s="84"/>
      <c r="DK117" s="84"/>
      <c r="DL117" s="84"/>
      <c r="DM117" s="84"/>
      <c r="DN117" s="80"/>
      <c r="DO117" s="80"/>
      <c r="DP117" s="80"/>
      <c r="DQ117" s="80"/>
      <c r="DR117" s="80"/>
      <c r="DS117" s="80"/>
      <c r="DT117" s="80"/>
      <c r="DU117" s="80"/>
      <c r="DV117" s="80"/>
      <c r="DW117" s="80"/>
      <c r="DX117" s="80"/>
      <c r="DY117" s="80"/>
      <c r="DZ117" s="80"/>
      <c r="EA117" s="80"/>
      <c r="EB117" s="80"/>
      <c r="EC117" s="80"/>
      <c r="ED117" s="80"/>
      <c r="EE117" s="80"/>
      <c r="EF117" s="80"/>
      <c r="EG117" s="80"/>
      <c r="EH117" s="80"/>
      <c r="EI117" s="80"/>
      <c r="EJ117" s="80"/>
      <c r="EK117" s="80"/>
      <c r="EL117" s="80"/>
      <c r="EM117" s="80"/>
      <c r="EN117" s="80"/>
      <c r="EO117" s="80"/>
      <c r="EP117" s="80"/>
      <c r="EQ117" s="80"/>
      <c r="ER117" s="80"/>
      <c r="ES117" s="80"/>
      <c r="ET117" s="80"/>
      <c r="EU117" s="80"/>
      <c r="EV117" s="80"/>
      <c r="EW117" s="80"/>
      <c r="EX117" s="80"/>
      <c r="EY117" s="80"/>
      <c r="EZ117" s="80"/>
      <c r="FA117" s="80"/>
      <c r="FB117" s="80"/>
      <c r="FC117" s="80"/>
      <c r="FD117" s="80"/>
      <c r="FE117" s="80"/>
      <c r="FF117" s="80"/>
      <c r="FG117" s="80"/>
      <c r="FH117" s="80"/>
      <c r="FI117" s="80"/>
      <c r="FJ117" s="80"/>
      <c r="FK117" s="80"/>
      <c r="FL117" s="80"/>
      <c r="FM117" s="80"/>
      <c r="FN117" s="80"/>
      <c r="FO117" s="80"/>
    </row>
    <row r="118" spans="3:171" s="32" customFormat="1" ht="33.75" customHeight="1" x14ac:dyDescent="0.2">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c r="AK118" s="195"/>
      <c r="AL118" s="195"/>
      <c r="AM118" s="195"/>
      <c r="AN118" s="195"/>
      <c r="AO118" s="195"/>
      <c r="AP118" s="195"/>
      <c r="AQ118" s="195"/>
      <c r="AR118" s="195"/>
      <c r="AS118" s="195"/>
      <c r="AT118" s="195"/>
      <c r="AU118" s="195"/>
      <c r="AV118" s="195"/>
      <c r="AW118" s="195"/>
      <c r="AX118" s="195"/>
      <c r="AY118" s="195"/>
      <c r="AZ118" s="195"/>
      <c r="BA118" s="195"/>
      <c r="BB118" s="195"/>
      <c r="BC118" s="195"/>
      <c r="BD118" s="195"/>
      <c r="BE118" s="195"/>
      <c r="BF118" s="195"/>
      <c r="BG118" s="195"/>
      <c r="BH118" s="195"/>
      <c r="BI118" s="195"/>
      <c r="BJ118" s="195"/>
      <c r="BK118" s="195"/>
      <c r="BL118" s="195"/>
      <c r="BM118" s="195"/>
      <c r="BN118" s="195"/>
      <c r="BO118" s="195"/>
      <c r="BP118" s="195"/>
      <c r="BQ118" s="195"/>
      <c r="BR118" s="195"/>
      <c r="BS118" s="195"/>
      <c r="BT118" s="195"/>
      <c r="BU118" s="195"/>
      <c r="BV118" s="195"/>
      <c r="BW118" s="195"/>
      <c r="BX118" s="195"/>
      <c r="BY118" s="195"/>
      <c r="BZ118" s="195"/>
      <c r="CA118" s="195"/>
      <c r="CB118" s="195"/>
      <c r="CC118" s="195"/>
      <c r="CD118" s="195"/>
      <c r="CE118" s="195"/>
      <c r="CF118" s="195"/>
      <c r="CG118" s="195"/>
      <c r="CH118" s="195"/>
      <c r="CI118" s="195"/>
      <c r="CJ118" s="195"/>
      <c r="CK118" s="195"/>
      <c r="CQ118" s="74"/>
      <c r="CR118" s="74"/>
      <c r="CS118" s="74"/>
      <c r="CT118" s="74"/>
      <c r="CU118" s="74"/>
      <c r="CV118" s="74"/>
      <c r="CW118" s="74"/>
      <c r="CX118" s="74"/>
      <c r="CY118" s="74"/>
      <c r="CZ118" s="74"/>
      <c r="DA118" s="74"/>
      <c r="DB118" s="74"/>
      <c r="DC118" s="74"/>
      <c r="DD118" s="74"/>
      <c r="DE118" s="84"/>
      <c r="DF118" s="84"/>
      <c r="DG118" s="84"/>
      <c r="DH118" s="84"/>
      <c r="DI118" s="84"/>
      <c r="DJ118" s="84"/>
      <c r="DK118" s="84"/>
      <c r="DL118" s="84"/>
      <c r="DM118" s="84"/>
      <c r="DN118" s="80"/>
      <c r="DO118" s="80"/>
      <c r="DP118" s="80"/>
      <c r="DQ118" s="80"/>
      <c r="DR118" s="80"/>
      <c r="DS118" s="80"/>
      <c r="DT118" s="80"/>
      <c r="DU118" s="80"/>
      <c r="DV118" s="80"/>
      <c r="DW118" s="80"/>
      <c r="DX118" s="80"/>
      <c r="DY118" s="80"/>
      <c r="DZ118" s="80"/>
      <c r="EA118" s="80"/>
      <c r="EB118" s="80"/>
      <c r="EC118" s="80"/>
      <c r="ED118" s="80"/>
      <c r="EE118" s="80"/>
      <c r="EF118" s="80"/>
      <c r="EG118" s="80"/>
      <c r="EH118" s="80"/>
      <c r="EI118" s="80"/>
      <c r="EJ118" s="80"/>
      <c r="EK118" s="80"/>
      <c r="EL118" s="80"/>
      <c r="EM118" s="80"/>
      <c r="EN118" s="80"/>
      <c r="EO118" s="80"/>
      <c r="EP118" s="80"/>
      <c r="EQ118" s="80"/>
      <c r="ER118" s="80"/>
      <c r="ES118" s="80"/>
      <c r="ET118" s="80"/>
      <c r="EU118" s="80"/>
      <c r="EV118" s="80"/>
      <c r="EW118" s="80"/>
      <c r="EX118" s="80"/>
      <c r="EY118" s="80"/>
      <c r="EZ118" s="80"/>
      <c r="FA118" s="80"/>
      <c r="FB118" s="80"/>
      <c r="FC118" s="80"/>
      <c r="FD118" s="80"/>
      <c r="FE118" s="80"/>
      <c r="FF118" s="80"/>
      <c r="FG118" s="80"/>
      <c r="FH118" s="80"/>
      <c r="FI118" s="80"/>
      <c r="FJ118" s="80"/>
      <c r="FK118" s="80"/>
      <c r="FL118" s="80"/>
      <c r="FM118" s="80"/>
      <c r="FN118" s="80"/>
      <c r="FO118" s="80"/>
    </row>
    <row r="119" spans="3:171" ht="33.75" customHeight="1" x14ac:dyDescent="0.2">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c r="AI119" s="196"/>
      <c r="AJ119" s="196"/>
      <c r="AK119" s="196"/>
      <c r="AL119" s="196"/>
      <c r="AM119" s="196"/>
      <c r="AN119" s="196"/>
      <c r="AO119" s="196"/>
      <c r="AP119" s="196"/>
      <c r="AQ119" s="196"/>
      <c r="AR119" s="196"/>
      <c r="AS119" s="196"/>
      <c r="AT119" s="196"/>
      <c r="AU119" s="196"/>
      <c r="AV119" s="196"/>
      <c r="AW119" s="196"/>
      <c r="AX119" s="196"/>
      <c r="AY119" s="196"/>
      <c r="AZ119" s="196"/>
      <c r="BA119" s="196"/>
      <c r="BB119" s="196"/>
      <c r="BC119" s="196"/>
      <c r="BD119" s="196"/>
      <c r="BE119" s="196"/>
      <c r="BF119" s="196"/>
      <c r="BG119" s="196"/>
      <c r="BH119" s="196"/>
      <c r="BI119" s="196"/>
      <c r="BJ119" s="196"/>
      <c r="BK119" s="196"/>
      <c r="BL119" s="196"/>
      <c r="BM119" s="196"/>
      <c r="BN119" s="196"/>
      <c r="BO119" s="196"/>
      <c r="BP119" s="196"/>
      <c r="BQ119" s="196"/>
      <c r="BR119" s="196"/>
      <c r="BS119" s="196"/>
      <c r="BT119" s="196"/>
      <c r="BU119" s="196"/>
      <c r="BV119" s="196"/>
      <c r="BW119" s="196"/>
      <c r="BX119" s="196"/>
      <c r="BY119" s="196"/>
      <c r="BZ119" s="196"/>
      <c r="CA119" s="196"/>
      <c r="CB119" s="196"/>
      <c r="CC119" s="196"/>
      <c r="CD119" s="196"/>
      <c r="CE119" s="196"/>
      <c r="CF119" s="196"/>
      <c r="CG119" s="196"/>
      <c r="CH119" s="196"/>
      <c r="CI119" s="196"/>
      <c r="CJ119" s="196"/>
      <c r="CK119" s="196"/>
    </row>
    <row r="120" spans="3:171" ht="14.25" customHeight="1" x14ac:dyDescent="0.2">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row>
    <row r="121" spans="3:171" ht="14.25" customHeight="1" x14ac:dyDescent="0.2">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c r="BW121" s="44"/>
      <c r="BX121" s="44"/>
      <c r="BY121" s="44"/>
      <c r="BZ121" s="44"/>
      <c r="CA121" s="44"/>
      <c r="CB121" s="44"/>
      <c r="CC121" s="44"/>
      <c r="CD121" s="44"/>
      <c r="CE121" s="44"/>
      <c r="CF121" s="44"/>
      <c r="CG121" s="44"/>
      <c r="CH121" s="44"/>
      <c r="CI121" s="44"/>
      <c r="CJ121" s="44"/>
      <c r="CK121" s="44"/>
    </row>
    <row r="122" spans="3:171" ht="18" customHeight="1" x14ac:dyDescent="0.2">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row>
    <row r="123" spans="3:171" ht="18" customHeight="1" x14ac:dyDescent="0.2">
      <c r="C123" s="188">
        <f>+C22</f>
        <v>0</v>
      </c>
      <c r="D123" s="189"/>
      <c r="E123" s="189"/>
      <c r="F123" s="189"/>
      <c r="G123" s="189"/>
      <c r="H123" s="189"/>
      <c r="I123" s="189"/>
      <c r="J123" s="189"/>
      <c r="K123" s="189"/>
      <c r="L123" s="189"/>
      <c r="M123" s="189"/>
      <c r="N123" s="189"/>
      <c r="O123" s="189"/>
      <c r="P123" s="189"/>
      <c r="Q123" s="189"/>
      <c r="R123" s="189"/>
      <c r="S123" s="189"/>
      <c r="T123" s="189"/>
      <c r="U123" s="189"/>
      <c r="V123" s="189"/>
      <c r="W123" s="189"/>
      <c r="X123" s="189"/>
      <c r="Y123" s="189"/>
      <c r="Z123" s="189"/>
      <c r="AA123" s="189"/>
      <c r="AF123" s="190"/>
      <c r="AG123" s="190"/>
      <c r="AH123" s="190"/>
      <c r="AI123" s="190"/>
      <c r="AJ123" s="190"/>
      <c r="AK123" s="190"/>
      <c r="AL123" s="190"/>
      <c r="AM123" s="190"/>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N123" s="191">
        <f>+AY22</f>
        <v>0</v>
      </c>
      <c r="BO123" s="191"/>
      <c r="BP123" s="191"/>
      <c r="BQ123" s="191"/>
      <c r="BR123" s="191"/>
      <c r="BS123" s="191"/>
      <c r="BT123" s="191"/>
      <c r="BU123" s="191"/>
      <c r="BV123" s="191"/>
      <c r="BW123" s="191"/>
      <c r="BX123" s="191"/>
      <c r="BY123" s="191"/>
      <c r="BZ123" s="191"/>
      <c r="CA123" s="191"/>
      <c r="CB123" s="191"/>
      <c r="CC123" s="191"/>
      <c r="CD123" s="191"/>
      <c r="CE123" s="191"/>
      <c r="CF123" s="191"/>
      <c r="CG123" s="191"/>
      <c r="CH123" s="191"/>
      <c r="CI123" s="191"/>
      <c r="CJ123" s="191"/>
      <c r="CK123" s="191"/>
    </row>
    <row r="124" spans="3:171" ht="18" customHeight="1" x14ac:dyDescent="0.2">
      <c r="C124" s="170" t="s">
        <v>2</v>
      </c>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c r="AA124" s="170"/>
      <c r="AF124" s="171" t="s">
        <v>3</v>
      </c>
      <c r="AG124" s="171"/>
      <c r="AH124" s="171"/>
      <c r="AI124" s="171"/>
      <c r="AJ124" s="171"/>
      <c r="AK124" s="171"/>
      <c r="AL124" s="171"/>
      <c r="AM124" s="171"/>
      <c r="AN124" s="171"/>
      <c r="AO124" s="171"/>
      <c r="AP124" s="171"/>
      <c r="AQ124" s="171"/>
      <c r="AR124" s="171"/>
      <c r="AS124" s="171"/>
      <c r="AT124" s="171"/>
      <c r="AU124" s="171"/>
      <c r="AV124" s="171"/>
      <c r="AW124" s="171"/>
      <c r="AX124" s="171"/>
      <c r="AY124" s="171"/>
      <c r="AZ124" s="171"/>
      <c r="BA124" s="171"/>
      <c r="BB124" s="171"/>
      <c r="BC124" s="171"/>
      <c r="BD124" s="171"/>
      <c r="BE124" s="171"/>
      <c r="BF124" s="171"/>
      <c r="BG124" s="171"/>
      <c r="BH124" s="171"/>
      <c r="BI124" s="171"/>
      <c r="BN124" s="172" t="s">
        <v>202</v>
      </c>
      <c r="BO124" s="173"/>
      <c r="BP124" s="173"/>
      <c r="BQ124" s="173"/>
      <c r="BR124" s="173"/>
      <c r="BS124" s="173"/>
      <c r="BT124" s="173"/>
      <c r="BU124" s="173"/>
      <c r="BV124" s="173"/>
      <c r="BW124" s="173"/>
      <c r="BX124" s="173"/>
      <c r="BY124" s="173"/>
      <c r="BZ124" s="173"/>
      <c r="CA124" s="173"/>
      <c r="CB124" s="173"/>
      <c r="CC124" s="173"/>
      <c r="CD124" s="173"/>
      <c r="CE124" s="173"/>
      <c r="CF124" s="173"/>
      <c r="CG124" s="173"/>
      <c r="CH124" s="173"/>
      <c r="CI124" s="173"/>
      <c r="CJ124" s="173"/>
      <c r="CK124" s="173"/>
    </row>
    <row r="125" spans="3:171" ht="18" customHeight="1" x14ac:dyDescent="0.2">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N125" s="46"/>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row>
    <row r="126" spans="3:171" ht="18" customHeight="1" x14ac:dyDescent="0.2"/>
    <row r="127" spans="3:171" ht="18" customHeight="1" x14ac:dyDescent="0.2">
      <c r="C127" s="174" t="str">
        <f>IF(ISERROR(IF(VLOOKUP(2,B24:C31,1,FALSE)=2,VLOOKUP(2,B24:C31,2,FALSE),C3:C24))," ",C24)</f>
        <v xml:space="preserve"> </v>
      </c>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BN127" s="175" t="str">
        <f>IF(BF24=2,AY24,"")</f>
        <v/>
      </c>
      <c r="BO127" s="175"/>
      <c r="BP127" s="175"/>
      <c r="BQ127" s="175"/>
      <c r="BR127" s="175"/>
      <c r="BS127" s="175"/>
      <c r="BT127" s="175"/>
      <c r="BU127" s="175"/>
      <c r="BV127" s="175"/>
      <c r="BW127" s="175"/>
      <c r="BX127" s="175"/>
      <c r="BY127" s="175"/>
      <c r="BZ127" s="175"/>
      <c r="CA127" s="175"/>
      <c r="CB127" s="175"/>
      <c r="CC127" s="175"/>
      <c r="CD127" s="175"/>
      <c r="CE127" s="175"/>
      <c r="CF127" s="175"/>
      <c r="CG127" s="175"/>
      <c r="CH127" s="175"/>
      <c r="CI127" s="175"/>
      <c r="CJ127" s="175"/>
      <c r="CK127" s="175"/>
      <c r="CV127" s="159"/>
      <c r="CW127" s="160"/>
      <c r="CX127" s="160"/>
      <c r="CY127" s="160"/>
      <c r="CZ127" s="160"/>
      <c r="DA127" s="160"/>
      <c r="DB127" s="160"/>
      <c r="DC127" s="160"/>
      <c r="DD127" s="160"/>
      <c r="DE127" s="160"/>
      <c r="DF127" s="160"/>
      <c r="DG127" s="160"/>
      <c r="DH127" s="160"/>
      <c r="DI127" s="160"/>
      <c r="DJ127" s="160"/>
      <c r="DK127" s="160"/>
      <c r="DL127" s="160"/>
      <c r="DM127" s="160"/>
      <c r="DN127" s="160"/>
      <c r="DO127" s="160"/>
      <c r="DP127" s="160"/>
      <c r="DQ127" s="160"/>
      <c r="DR127" s="160"/>
      <c r="DS127" s="160"/>
      <c r="DT127" s="160"/>
      <c r="DU127" s="160"/>
      <c r="DV127" s="160"/>
      <c r="DW127" s="160"/>
      <c r="DX127" s="160"/>
      <c r="DY127" s="160"/>
      <c r="DZ127" s="160"/>
      <c r="EA127" s="160"/>
      <c r="EB127" s="160"/>
      <c r="EC127" s="160"/>
      <c r="ED127" s="160"/>
      <c r="EE127" s="160"/>
      <c r="EF127" s="160"/>
      <c r="EG127" s="160"/>
      <c r="EH127" s="160"/>
      <c r="EI127" s="160"/>
      <c r="EJ127" s="160"/>
      <c r="EK127" s="160"/>
      <c r="EL127" s="160"/>
      <c r="EM127" s="160"/>
      <c r="EN127" s="160"/>
      <c r="EO127" s="160"/>
      <c r="EP127" s="160"/>
      <c r="EQ127" s="160"/>
      <c r="ER127" s="160"/>
      <c r="ES127" s="160"/>
      <c r="ET127" s="160"/>
      <c r="EU127" s="160"/>
      <c r="EV127" s="160"/>
      <c r="EW127" s="160"/>
      <c r="EX127" s="160"/>
      <c r="EY127" s="160"/>
      <c r="EZ127" s="160"/>
      <c r="FA127" s="160"/>
      <c r="FB127" s="160"/>
      <c r="FC127" s="160"/>
      <c r="FD127" s="160"/>
      <c r="FE127" s="160"/>
      <c r="FF127" s="160"/>
      <c r="FG127" s="160"/>
      <c r="FH127" s="160"/>
      <c r="FI127" s="160"/>
      <c r="FJ127" s="160"/>
      <c r="FK127" s="160"/>
    </row>
    <row r="128" spans="3:171" ht="18" customHeight="1" x14ac:dyDescent="0.2">
      <c r="C128" s="176" t="s">
        <v>203</v>
      </c>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c r="AA128" s="170"/>
      <c r="AF128" s="177" t="s">
        <v>31</v>
      </c>
      <c r="AG128" s="171"/>
      <c r="AH128" s="171"/>
      <c r="AI128" s="171"/>
      <c r="AJ128" s="171"/>
      <c r="AK128" s="171"/>
      <c r="AL128" s="171"/>
      <c r="AM128" s="171"/>
      <c r="AN128" s="171"/>
      <c r="AO128" s="171"/>
      <c r="AP128" s="171"/>
      <c r="AQ128" s="171"/>
      <c r="AR128" s="171"/>
      <c r="AS128" s="171"/>
      <c r="AT128" s="171"/>
      <c r="AU128" s="171"/>
      <c r="AV128" s="171"/>
      <c r="AW128" s="171"/>
      <c r="AX128" s="171"/>
      <c r="AY128" s="171"/>
      <c r="AZ128" s="171"/>
      <c r="BA128" s="171"/>
      <c r="BB128" s="171"/>
      <c r="BC128" s="171"/>
      <c r="BD128" s="171"/>
      <c r="BE128" s="171"/>
      <c r="BF128" s="171"/>
      <c r="BG128" s="171"/>
      <c r="BH128" s="171"/>
      <c r="BI128" s="171"/>
      <c r="BN128" s="172" t="s">
        <v>204</v>
      </c>
      <c r="BO128" s="173"/>
      <c r="BP128" s="173"/>
      <c r="BQ128" s="173"/>
      <c r="BR128" s="173"/>
      <c r="BS128" s="173"/>
      <c r="BT128" s="173"/>
      <c r="BU128" s="173"/>
      <c r="BV128" s="173"/>
      <c r="BW128" s="173"/>
      <c r="BX128" s="173"/>
      <c r="BY128" s="173"/>
      <c r="BZ128" s="173"/>
      <c r="CA128" s="173"/>
      <c r="CB128" s="173"/>
      <c r="CC128" s="173"/>
      <c r="CD128" s="173"/>
      <c r="CE128" s="173"/>
      <c r="CF128" s="173"/>
      <c r="CG128" s="173"/>
      <c r="CH128" s="173"/>
      <c r="CI128" s="173"/>
      <c r="CJ128" s="173"/>
      <c r="CK128" s="173"/>
    </row>
    <row r="129" spans="1:171" ht="24" customHeight="1" thickBot="1" x14ac:dyDescent="0.2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row>
    <row r="130" spans="1:171" ht="18" customHeight="1" x14ac:dyDescent="0.2"/>
    <row r="131" spans="1:171" s="75" customFormat="1" ht="25.5" customHeight="1" x14ac:dyDescent="0.25">
      <c r="C131" s="161" t="s">
        <v>205</v>
      </c>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2"/>
      <c r="BC131" s="162"/>
      <c r="BD131" s="162"/>
      <c r="BE131" s="162"/>
      <c r="BF131" s="162"/>
      <c r="BG131" s="162"/>
      <c r="BH131" s="162"/>
      <c r="BI131" s="162"/>
      <c r="BJ131" s="162"/>
      <c r="BK131" s="162"/>
      <c r="BL131" s="162"/>
      <c r="BM131" s="162"/>
      <c r="BN131" s="162"/>
      <c r="BO131" s="162"/>
      <c r="BP131" s="162"/>
      <c r="BQ131" s="162"/>
      <c r="BR131" s="162"/>
      <c r="BS131" s="162"/>
      <c r="BT131" s="162"/>
      <c r="BU131" s="162"/>
      <c r="BV131" s="162"/>
      <c r="BW131" s="162"/>
      <c r="BX131" s="162"/>
      <c r="BY131" s="162"/>
      <c r="BZ131" s="162"/>
      <c r="CA131" s="162"/>
      <c r="CB131" s="162"/>
      <c r="CC131" s="162"/>
      <c r="CD131" s="162"/>
      <c r="CE131" s="162"/>
      <c r="CF131" s="162"/>
      <c r="CG131" s="162"/>
      <c r="CH131" s="162"/>
      <c r="CI131" s="162"/>
      <c r="CJ131" s="162"/>
      <c r="CK131" s="163"/>
      <c r="CQ131" s="76"/>
      <c r="CR131" s="76"/>
      <c r="CS131" s="76"/>
      <c r="CT131" s="76"/>
      <c r="CU131" s="76"/>
      <c r="CV131" s="76"/>
      <c r="CW131" s="76"/>
      <c r="CX131" s="76"/>
      <c r="CY131" s="76"/>
      <c r="CZ131" s="76"/>
      <c r="DA131" s="76"/>
      <c r="DB131" s="76"/>
      <c r="DC131" s="76"/>
      <c r="DD131" s="76"/>
      <c r="DE131" s="85"/>
      <c r="DF131" s="85"/>
      <c r="DG131" s="85"/>
      <c r="DH131" s="85"/>
      <c r="DI131" s="85"/>
      <c r="DJ131" s="85"/>
      <c r="DK131" s="85"/>
      <c r="DL131" s="85"/>
      <c r="DM131" s="85"/>
      <c r="DN131" s="81"/>
      <c r="DO131" s="81"/>
      <c r="DP131" s="81"/>
      <c r="DQ131" s="81"/>
      <c r="DR131" s="81"/>
      <c r="DS131" s="81"/>
      <c r="DT131" s="81"/>
      <c r="DU131" s="81"/>
      <c r="DV131" s="81"/>
      <c r="DW131" s="81"/>
      <c r="DX131" s="81"/>
      <c r="DY131" s="81"/>
      <c r="DZ131" s="81"/>
      <c r="EA131" s="81"/>
      <c r="EB131" s="81"/>
      <c r="EC131" s="81"/>
      <c r="ED131" s="81"/>
      <c r="EE131" s="81"/>
      <c r="EF131" s="81"/>
      <c r="EG131" s="81"/>
      <c r="EH131" s="81"/>
      <c r="EI131" s="81"/>
      <c r="EJ131" s="81"/>
      <c r="EK131" s="81"/>
      <c r="EL131" s="81"/>
      <c r="EM131" s="81"/>
      <c r="EN131" s="81"/>
      <c r="EO131" s="81"/>
      <c r="EP131" s="81"/>
      <c r="EQ131" s="81"/>
      <c r="ER131" s="81"/>
      <c r="ES131" s="81"/>
      <c r="ET131" s="81"/>
      <c r="EU131" s="81"/>
      <c r="EV131" s="81"/>
      <c r="EW131" s="81"/>
      <c r="EX131" s="81"/>
      <c r="EY131" s="81"/>
      <c r="EZ131" s="81"/>
      <c r="FA131" s="81"/>
      <c r="FB131" s="81"/>
      <c r="FC131" s="81"/>
      <c r="FD131" s="81"/>
      <c r="FE131" s="81"/>
      <c r="FF131" s="81"/>
      <c r="FG131" s="81"/>
      <c r="FH131" s="81"/>
      <c r="FI131" s="81"/>
      <c r="FJ131" s="81"/>
      <c r="FK131" s="81"/>
      <c r="FL131" s="81"/>
      <c r="FM131" s="81"/>
      <c r="FN131" s="81"/>
      <c r="FO131" s="81"/>
    </row>
    <row r="132" spans="1:171" s="75" customFormat="1" ht="27" customHeight="1" x14ac:dyDescent="0.25">
      <c r="C132" s="164" t="s">
        <v>20</v>
      </c>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5"/>
      <c r="BC132" s="165"/>
      <c r="BD132" s="165"/>
      <c r="BE132" s="165"/>
      <c r="BF132" s="165"/>
      <c r="BG132" s="165"/>
      <c r="BH132" s="165"/>
      <c r="BI132" s="165"/>
      <c r="BJ132" s="165"/>
      <c r="BK132" s="165"/>
      <c r="BL132" s="165"/>
      <c r="BM132" s="165"/>
      <c r="BN132" s="165"/>
      <c r="BO132" s="165"/>
      <c r="BP132" s="165"/>
      <c r="BQ132" s="165"/>
      <c r="BR132" s="165"/>
      <c r="BS132" s="165"/>
      <c r="BT132" s="165"/>
      <c r="BU132" s="165"/>
      <c r="BV132" s="165"/>
      <c r="BW132" s="165"/>
      <c r="BX132" s="165"/>
      <c r="BY132" s="165"/>
      <c r="BZ132" s="165"/>
      <c r="CA132" s="165"/>
      <c r="CB132" s="165"/>
      <c r="CC132" s="165"/>
      <c r="CD132" s="165"/>
      <c r="CE132" s="165"/>
      <c r="CF132" s="165"/>
      <c r="CG132" s="165"/>
      <c r="CH132" s="165"/>
      <c r="CI132" s="165"/>
      <c r="CJ132" s="165"/>
      <c r="CK132" s="166"/>
      <c r="CQ132" s="76"/>
      <c r="CR132" s="76"/>
      <c r="CS132" s="76"/>
      <c r="CT132" s="76"/>
      <c r="CU132" s="76"/>
      <c r="CV132" s="76"/>
      <c r="CW132" s="76"/>
      <c r="CX132" s="76"/>
      <c r="CY132" s="76"/>
      <c r="CZ132" s="76"/>
      <c r="DA132" s="76"/>
      <c r="DB132" s="76"/>
      <c r="DC132" s="76"/>
      <c r="DD132" s="76"/>
      <c r="DE132" s="85"/>
      <c r="DF132" s="85"/>
      <c r="DG132" s="85"/>
      <c r="DH132" s="85"/>
      <c r="DI132" s="85"/>
      <c r="DJ132" s="85"/>
      <c r="DK132" s="85"/>
      <c r="DL132" s="85"/>
      <c r="DM132" s="85"/>
      <c r="DN132" s="81"/>
      <c r="DO132" s="81"/>
      <c r="DP132" s="81"/>
      <c r="DQ132" s="81"/>
      <c r="DR132" s="81"/>
      <c r="DS132" s="81"/>
      <c r="DT132" s="81"/>
      <c r="DU132" s="81"/>
      <c r="DV132" s="81"/>
      <c r="DW132" s="81"/>
      <c r="DX132" s="81"/>
      <c r="DY132" s="81"/>
      <c r="DZ132" s="81"/>
      <c r="EA132" s="81"/>
      <c r="EB132" s="81"/>
      <c r="EC132" s="81"/>
      <c r="ED132" s="81"/>
      <c r="EE132" s="81"/>
      <c r="EF132" s="81"/>
      <c r="EG132" s="81"/>
      <c r="EH132" s="81"/>
      <c r="EI132" s="81"/>
      <c r="EJ132" s="81"/>
      <c r="EK132" s="81"/>
      <c r="EL132" s="81"/>
      <c r="EM132" s="81"/>
      <c r="EN132" s="81"/>
      <c r="EO132" s="81"/>
      <c r="EP132" s="81"/>
      <c r="EQ132" s="81"/>
      <c r="ER132" s="81"/>
      <c r="ES132" s="81"/>
      <c r="ET132" s="81"/>
      <c r="EU132" s="81"/>
      <c r="EV132" s="81"/>
      <c r="EW132" s="81"/>
      <c r="EX132" s="81"/>
      <c r="EY132" s="81"/>
      <c r="EZ132" s="81"/>
      <c r="FA132" s="81"/>
      <c r="FB132" s="81"/>
      <c r="FC132" s="81"/>
      <c r="FD132" s="81"/>
      <c r="FE132" s="81"/>
      <c r="FF132" s="81"/>
      <c r="FG132" s="81"/>
      <c r="FH132" s="81"/>
      <c r="FI132" s="81"/>
      <c r="FJ132" s="81"/>
      <c r="FK132" s="81"/>
      <c r="FL132" s="81"/>
      <c r="FM132" s="81"/>
      <c r="FN132" s="81"/>
      <c r="FO132" s="81"/>
    </row>
    <row r="133" spans="1:171" s="75" customFormat="1" ht="30" customHeight="1" x14ac:dyDescent="0.25">
      <c r="C133" s="167" t="s">
        <v>5</v>
      </c>
      <c r="D133" s="168"/>
      <c r="E133" s="168"/>
      <c r="F133" s="168"/>
      <c r="G133" s="168"/>
      <c r="H133" s="168"/>
      <c r="I133" s="168"/>
      <c r="J133" s="168"/>
      <c r="K133" s="168"/>
      <c r="L133" s="168"/>
      <c r="M133" s="168"/>
      <c r="N133" s="168"/>
      <c r="O133" s="168"/>
      <c r="P133" s="168"/>
      <c r="Q133" s="168"/>
      <c r="R133" s="168"/>
      <c r="S133" s="168"/>
      <c r="T133" s="168"/>
      <c r="U133" s="168"/>
      <c r="V133" s="168"/>
      <c r="W133" s="168"/>
      <c r="X133" s="168"/>
      <c r="Y133" s="168"/>
      <c r="Z133" s="168"/>
      <c r="AA133" s="168"/>
      <c r="AB133" s="168"/>
      <c r="AC133" s="168"/>
      <c r="AD133" s="168"/>
      <c r="AE133" s="168"/>
      <c r="AF133" s="168"/>
      <c r="AG133" s="168"/>
      <c r="AH133" s="168"/>
      <c r="AI133" s="168"/>
      <c r="AJ133" s="168"/>
      <c r="AK133" s="168"/>
      <c r="AL133" s="168"/>
      <c r="AM133" s="168"/>
      <c r="AN133" s="168"/>
      <c r="AO133" s="168"/>
      <c r="AP133" s="168"/>
      <c r="AQ133" s="168"/>
      <c r="AR133" s="168"/>
      <c r="AS133" s="168"/>
      <c r="AT133" s="168"/>
      <c r="AU133" s="168"/>
      <c r="AV133" s="168"/>
      <c r="AW133" s="168"/>
      <c r="AX133" s="168"/>
      <c r="AY133" s="168"/>
      <c r="AZ133" s="168"/>
      <c r="BA133" s="168"/>
      <c r="BB133" s="168"/>
      <c r="BC133" s="168"/>
      <c r="BD133" s="168"/>
      <c r="BE133" s="168"/>
      <c r="BF133" s="168"/>
      <c r="BG133" s="168"/>
      <c r="BH133" s="168"/>
      <c r="BI133" s="168"/>
      <c r="BJ133" s="168"/>
      <c r="BK133" s="168"/>
      <c r="BL133" s="168"/>
      <c r="BM133" s="168"/>
      <c r="BN133" s="168"/>
      <c r="BO133" s="168"/>
      <c r="BP133" s="168"/>
      <c r="BQ133" s="168"/>
      <c r="BR133" s="168"/>
      <c r="BS133" s="168"/>
      <c r="BT133" s="168"/>
      <c r="BU133" s="168"/>
      <c r="BV133" s="168"/>
      <c r="BW133" s="168"/>
      <c r="BX133" s="168"/>
      <c r="BY133" s="168"/>
      <c r="BZ133" s="168"/>
      <c r="CA133" s="168"/>
      <c r="CB133" s="168"/>
      <c r="CC133" s="168"/>
      <c r="CD133" s="168"/>
      <c r="CE133" s="168"/>
      <c r="CF133" s="168"/>
      <c r="CG133" s="168"/>
      <c r="CH133" s="168"/>
      <c r="CI133" s="168"/>
      <c r="CJ133" s="168"/>
      <c r="CK133" s="169"/>
      <c r="CQ133" s="76"/>
      <c r="CR133" s="76"/>
      <c r="CS133" s="76"/>
      <c r="CT133" s="76"/>
      <c r="CU133" s="76"/>
      <c r="CV133" s="76"/>
      <c r="CW133" s="76"/>
      <c r="CX133" s="76"/>
      <c r="CY133" s="76"/>
      <c r="CZ133" s="76"/>
      <c r="DA133" s="76"/>
      <c r="DB133" s="76"/>
      <c r="DC133" s="76"/>
      <c r="DD133" s="76"/>
      <c r="DE133" s="85"/>
      <c r="DF133" s="85"/>
      <c r="DG133" s="85"/>
      <c r="DH133" s="85"/>
      <c r="DI133" s="85"/>
      <c r="DJ133" s="85"/>
      <c r="DK133" s="85"/>
      <c r="DL133" s="85"/>
      <c r="DM133" s="85"/>
      <c r="DN133" s="81"/>
      <c r="DO133" s="81"/>
      <c r="DP133" s="81"/>
      <c r="DQ133" s="81"/>
      <c r="DR133" s="81"/>
      <c r="DS133" s="81"/>
      <c r="DT133" s="81"/>
      <c r="DU133" s="81"/>
      <c r="DV133" s="81"/>
      <c r="DW133" s="81"/>
      <c r="DX133" s="81"/>
      <c r="DY133" s="81"/>
      <c r="DZ133" s="81"/>
      <c r="EA133" s="81"/>
      <c r="EB133" s="81"/>
      <c r="EC133" s="81"/>
      <c r="ED133" s="81"/>
      <c r="EE133" s="81"/>
      <c r="EF133" s="81"/>
      <c r="EG133" s="81"/>
      <c r="EH133" s="81"/>
      <c r="EI133" s="81"/>
      <c r="EJ133" s="81"/>
      <c r="EK133" s="81"/>
      <c r="EL133" s="81"/>
      <c r="EM133" s="81"/>
      <c r="EN133" s="81"/>
      <c r="EO133" s="81"/>
      <c r="EP133" s="81"/>
      <c r="EQ133" s="81"/>
      <c r="ER133" s="81"/>
      <c r="ES133" s="81"/>
      <c r="ET133" s="81"/>
      <c r="EU133" s="81"/>
      <c r="EV133" s="81"/>
      <c r="EW133" s="81"/>
      <c r="EX133" s="81"/>
      <c r="EY133" s="81"/>
      <c r="EZ133" s="81"/>
      <c r="FA133" s="81"/>
      <c r="FB133" s="81"/>
      <c r="FC133" s="81"/>
      <c r="FD133" s="81"/>
      <c r="FE133" s="81"/>
      <c r="FF133" s="81"/>
      <c r="FG133" s="81"/>
      <c r="FH133" s="81"/>
      <c r="FI133" s="81"/>
      <c r="FJ133" s="81"/>
      <c r="FK133" s="81"/>
      <c r="FL133" s="81"/>
      <c r="FM133" s="81"/>
      <c r="FN133" s="81"/>
      <c r="FO133" s="81"/>
    </row>
  </sheetData>
  <sheetProtection algorithmName="SHA-512" hashValue="l5MilE2inoWlFbH+gyLS3sSk0rk4RzT+a7/8SMxxDsu4Gm+4ZPnH1QAw8TkoOpf/EZrwfhg7XEnaWYJ/Q/D58Q==" saltValue="BXValpWkZm4gwZXJIDNSxA==" spinCount="100000" sheet="1" selectLockedCells="1"/>
  <mergeCells count="397">
    <mergeCell ref="M15:AS15"/>
    <mergeCell ref="BG15:CK15"/>
    <mergeCell ref="C82:K82"/>
    <mergeCell ref="L82:V82"/>
    <mergeCell ref="W82:AG82"/>
    <mergeCell ref="A1:H6"/>
    <mergeCell ref="I1:BP2"/>
    <mergeCell ref="I3:BO3"/>
    <mergeCell ref="I4:BO4"/>
    <mergeCell ref="I5:BO5"/>
    <mergeCell ref="I6:BO6"/>
    <mergeCell ref="AM75:BB75"/>
    <mergeCell ref="C75:AL75"/>
    <mergeCell ref="I7:BO7"/>
    <mergeCell ref="C9:CK9"/>
    <mergeCell ref="AJ11:AK11"/>
    <mergeCell ref="BC11:BD11"/>
    <mergeCell ref="BT11:CK11"/>
    <mergeCell ref="AJ13:AK13"/>
    <mergeCell ref="BC13:BD13"/>
    <mergeCell ref="BT13:BU13"/>
    <mergeCell ref="CG13:CK13"/>
    <mergeCell ref="BU19:BW20"/>
    <mergeCell ref="BX19:BZ20"/>
    <mergeCell ref="AY20:BE20"/>
    <mergeCell ref="C17:CK17"/>
    <mergeCell ref="AW19:BE19"/>
    <mergeCell ref="BF19:BH20"/>
    <mergeCell ref="BI19:BK20"/>
    <mergeCell ref="BL19:BN20"/>
    <mergeCell ref="BR19:BT20"/>
    <mergeCell ref="AP20:AQ20"/>
    <mergeCell ref="AR20:AS20"/>
    <mergeCell ref="AT20:AV20"/>
    <mergeCell ref="AP19:AV19"/>
    <mergeCell ref="CA19:CC20"/>
    <mergeCell ref="BO19:BQ20"/>
    <mergeCell ref="CD19:CK20"/>
    <mergeCell ref="AW20:AX20"/>
    <mergeCell ref="C19:W20"/>
    <mergeCell ref="X19:AO20"/>
    <mergeCell ref="CD22:CK22"/>
    <mergeCell ref="C23:CK23"/>
    <mergeCell ref="AW24:AX24"/>
    <mergeCell ref="AY24:BE24"/>
    <mergeCell ref="BF24:BH24"/>
    <mergeCell ref="BI24:BK24"/>
    <mergeCell ref="C22:W22"/>
    <mergeCell ref="C24:W24"/>
    <mergeCell ref="AT22:AV22"/>
    <mergeCell ref="AR22:AS22"/>
    <mergeCell ref="AP22:AQ22"/>
    <mergeCell ref="AP24:AQ24"/>
    <mergeCell ref="AR24:AS24"/>
    <mergeCell ref="AT24:AV24"/>
    <mergeCell ref="AW22:AX22"/>
    <mergeCell ref="AY22:BE22"/>
    <mergeCell ref="BF22:BH22"/>
    <mergeCell ref="BI22:BK22"/>
    <mergeCell ref="BO22:BQ22"/>
    <mergeCell ref="BR22:BT22"/>
    <mergeCell ref="BU22:BW22"/>
    <mergeCell ref="X22:AO22"/>
    <mergeCell ref="X24:AO24"/>
    <mergeCell ref="CA22:CC22"/>
    <mergeCell ref="AP25:AQ25"/>
    <mergeCell ref="AR25:AS25"/>
    <mergeCell ref="AT25:AV25"/>
    <mergeCell ref="BL24:BN24"/>
    <mergeCell ref="BO24:BQ24"/>
    <mergeCell ref="BR24:BT24"/>
    <mergeCell ref="BU24:BW24"/>
    <mergeCell ref="CD24:CK24"/>
    <mergeCell ref="BL25:BN25"/>
    <mergeCell ref="BO25:BQ25"/>
    <mergeCell ref="BR25:BT25"/>
    <mergeCell ref="BU25:BW25"/>
    <mergeCell ref="CD25:CK25"/>
    <mergeCell ref="AW25:AX25"/>
    <mergeCell ref="AY25:BE25"/>
    <mergeCell ref="BF25:BH25"/>
    <mergeCell ref="BI25:BK25"/>
    <mergeCell ref="BX24:BZ24"/>
    <mergeCell ref="CA24:CC24"/>
    <mergeCell ref="BX25:BZ25"/>
    <mergeCell ref="CA25:CC25"/>
    <mergeCell ref="AP26:AQ26"/>
    <mergeCell ref="AR26:AS26"/>
    <mergeCell ref="AT26:AV26"/>
    <mergeCell ref="BL27:BN27"/>
    <mergeCell ref="BO27:BQ27"/>
    <mergeCell ref="BR27:BT27"/>
    <mergeCell ref="BU27:BW27"/>
    <mergeCell ref="CD27:CK27"/>
    <mergeCell ref="AW27:AX27"/>
    <mergeCell ref="AY27:BE27"/>
    <mergeCell ref="BL26:BN26"/>
    <mergeCell ref="BO26:BQ26"/>
    <mergeCell ref="BR26:BT26"/>
    <mergeCell ref="BU26:BW26"/>
    <mergeCell ref="CD26:CK26"/>
    <mergeCell ref="AW26:AX26"/>
    <mergeCell ref="AY26:BE26"/>
    <mergeCell ref="BF26:BH26"/>
    <mergeCell ref="BI26:BK26"/>
    <mergeCell ref="BF27:BH27"/>
    <mergeCell ref="BI27:BK27"/>
    <mergeCell ref="AP27:AQ27"/>
    <mergeCell ref="BX26:BZ26"/>
    <mergeCell ref="CA26:CC26"/>
    <mergeCell ref="AP28:AQ28"/>
    <mergeCell ref="AR28:AS28"/>
    <mergeCell ref="AT28:AV28"/>
    <mergeCell ref="AP29:AQ29"/>
    <mergeCell ref="AR29:AS29"/>
    <mergeCell ref="AT29:AV29"/>
    <mergeCell ref="BL28:BN28"/>
    <mergeCell ref="BO28:BQ28"/>
    <mergeCell ref="BR28:BT28"/>
    <mergeCell ref="BL29:BN29"/>
    <mergeCell ref="BO29:BQ29"/>
    <mergeCell ref="BR29:BT29"/>
    <mergeCell ref="BI31:BK31"/>
    <mergeCell ref="AR27:AS27"/>
    <mergeCell ref="AT27:AV27"/>
    <mergeCell ref="CD28:CK28"/>
    <mergeCell ref="AW28:AX28"/>
    <mergeCell ref="AY28:BE28"/>
    <mergeCell ref="BF28:BH28"/>
    <mergeCell ref="BI28:BK28"/>
    <mergeCell ref="BU28:BW28"/>
    <mergeCell ref="BU29:BW29"/>
    <mergeCell ref="BX28:BZ28"/>
    <mergeCell ref="CA28:CC28"/>
    <mergeCell ref="BX29:BZ29"/>
    <mergeCell ref="CA29:CC29"/>
    <mergeCell ref="BX30:BZ30"/>
    <mergeCell ref="CA30:CC30"/>
    <mergeCell ref="BX31:BZ31"/>
    <mergeCell ref="CA31:CC31"/>
    <mergeCell ref="BX27:BZ27"/>
    <mergeCell ref="CA27:CC27"/>
    <mergeCell ref="BW34:BZ34"/>
    <mergeCell ref="CA34:CB34"/>
    <mergeCell ref="CC34:CK34"/>
    <mergeCell ref="AX34:BE34"/>
    <mergeCell ref="BG34:BJ34"/>
    <mergeCell ref="C35:E35"/>
    <mergeCell ref="F35:G35"/>
    <mergeCell ref="H35:O35"/>
    <mergeCell ref="Q35:S35"/>
    <mergeCell ref="T35:U35"/>
    <mergeCell ref="AH34:AI34"/>
    <mergeCell ref="AJ34:AQ34"/>
    <mergeCell ref="AS34:AU34"/>
    <mergeCell ref="AV34:AW34"/>
    <mergeCell ref="C34:E34"/>
    <mergeCell ref="F34:G34"/>
    <mergeCell ref="H34:O34"/>
    <mergeCell ref="Q34:S34"/>
    <mergeCell ref="T34:U34"/>
    <mergeCell ref="V34:AC34"/>
    <mergeCell ref="AE34:AG34"/>
    <mergeCell ref="BK34:BL34"/>
    <mergeCell ref="BM34:BT34"/>
    <mergeCell ref="DB40:DD40"/>
    <mergeCell ref="P41:AH41"/>
    <mergeCell ref="AN41:BF41"/>
    <mergeCell ref="BR41:CK41"/>
    <mergeCell ref="DB41:DD42"/>
    <mergeCell ref="CC35:CK35"/>
    <mergeCell ref="C37:K37"/>
    <mergeCell ref="L37:S37"/>
    <mergeCell ref="AA37:AO37"/>
    <mergeCell ref="AP37:AQ37"/>
    <mergeCell ref="AV37:BF37"/>
    <mergeCell ref="BG37:BN37"/>
    <mergeCell ref="AX35:BE35"/>
    <mergeCell ref="BG35:BJ35"/>
    <mergeCell ref="BK35:BL35"/>
    <mergeCell ref="BM35:BT35"/>
    <mergeCell ref="BW35:BZ35"/>
    <mergeCell ref="CA35:CB35"/>
    <mergeCell ref="V35:AC35"/>
    <mergeCell ref="AE35:AG35"/>
    <mergeCell ref="AH35:AI35"/>
    <mergeCell ref="AJ35:AQ35"/>
    <mergeCell ref="AS35:AU35"/>
    <mergeCell ref="AV35:AW35"/>
    <mergeCell ref="I43:X43"/>
    <mergeCell ref="AH43:AP43"/>
    <mergeCell ref="AW43:BH43"/>
    <mergeCell ref="BO43:BY43"/>
    <mergeCell ref="CA43:CK43"/>
    <mergeCell ref="AN45:BF45"/>
    <mergeCell ref="BR45:CK45"/>
    <mergeCell ref="C39:CK39"/>
    <mergeCell ref="I45:AF45"/>
    <mergeCell ref="CV52:CW53"/>
    <mergeCell ref="C53:AB53"/>
    <mergeCell ref="AE53:AR53"/>
    <mergeCell ref="AV53:CK53"/>
    <mergeCell ref="I47:X47"/>
    <mergeCell ref="AH47:AP47"/>
    <mergeCell ref="AW47:BH47"/>
    <mergeCell ref="BO47:BY47"/>
    <mergeCell ref="CA47:CK47"/>
    <mergeCell ref="C49:CK49"/>
    <mergeCell ref="R51:AB51"/>
    <mergeCell ref="AQ51:BE51"/>
    <mergeCell ref="BM51:CK51"/>
    <mergeCell ref="C54:O54"/>
    <mergeCell ref="P54:AB54"/>
    <mergeCell ref="AE54:AR54"/>
    <mergeCell ref="AV54:BP54"/>
    <mergeCell ref="BQ54:CK54"/>
    <mergeCell ref="C55:O55"/>
    <mergeCell ref="P55:AB55"/>
    <mergeCell ref="AE55:AN55"/>
    <mergeCell ref="AO55:AR55"/>
    <mergeCell ref="AV55:BP55"/>
    <mergeCell ref="BS62:CK62"/>
    <mergeCell ref="T64:AR64"/>
    <mergeCell ref="BI64:BR64"/>
    <mergeCell ref="U66:AI66"/>
    <mergeCell ref="AQ66:AZ66"/>
    <mergeCell ref="BI66:CA66"/>
    <mergeCell ref="CJ66:CL66"/>
    <mergeCell ref="BQ55:CK55"/>
    <mergeCell ref="T57:AH57"/>
    <mergeCell ref="AP57:AY57"/>
    <mergeCell ref="BH57:BZ57"/>
    <mergeCell ref="CI57:CK57"/>
    <mergeCell ref="C60:CK60"/>
    <mergeCell ref="BL56:CK56"/>
    <mergeCell ref="BZ81:CK81"/>
    <mergeCell ref="C68:CK68"/>
    <mergeCell ref="C70:T72"/>
    <mergeCell ref="U70:AL70"/>
    <mergeCell ref="AM70:AV70"/>
    <mergeCell ref="AX70:BQ70"/>
    <mergeCell ref="BR70:CK70"/>
    <mergeCell ref="U71:AL71"/>
    <mergeCell ref="AM71:AV71"/>
    <mergeCell ref="AX71:BQ71"/>
    <mergeCell ref="BR71:CK71"/>
    <mergeCell ref="CG72:CI73"/>
    <mergeCell ref="C73:AL73"/>
    <mergeCell ref="AM73:AV73"/>
    <mergeCell ref="BC75:CK75"/>
    <mergeCell ref="U72:AL72"/>
    <mergeCell ref="AM72:AV72"/>
    <mergeCell ref="AX72:BQ73"/>
    <mergeCell ref="BT72:BV73"/>
    <mergeCell ref="BW72:BY73"/>
    <mergeCell ref="CD72:CF73"/>
    <mergeCell ref="C77:AS77"/>
    <mergeCell ref="AU77:CK77"/>
    <mergeCell ref="AH82:AS82"/>
    <mergeCell ref="AU82:BY82"/>
    <mergeCell ref="BZ82:CK82"/>
    <mergeCell ref="BZ78:CK78"/>
    <mergeCell ref="C79:AG79"/>
    <mergeCell ref="AH79:AS79"/>
    <mergeCell ref="AU79:BY79"/>
    <mergeCell ref="BZ79:CK79"/>
    <mergeCell ref="C80:AG80"/>
    <mergeCell ref="AH80:AS80"/>
    <mergeCell ref="AU80:BN80"/>
    <mergeCell ref="BO80:BY80"/>
    <mergeCell ref="BZ80:CK80"/>
    <mergeCell ref="C78:U78"/>
    <mergeCell ref="V78:Y78"/>
    <mergeCell ref="Z78:AA78"/>
    <mergeCell ref="AC78:AE78"/>
    <mergeCell ref="AF78:AG78"/>
    <mergeCell ref="AH78:AS78"/>
    <mergeCell ref="AU78:BN78"/>
    <mergeCell ref="BO78:BY78"/>
    <mergeCell ref="C81:AG81"/>
    <mergeCell ref="AH81:AS81"/>
    <mergeCell ref="AU81:BY81"/>
    <mergeCell ref="C85:AG85"/>
    <mergeCell ref="AH85:AS85"/>
    <mergeCell ref="AU85:BY85"/>
    <mergeCell ref="BZ85:CK85"/>
    <mergeCell ref="C86:AG86"/>
    <mergeCell ref="AH86:AS86"/>
    <mergeCell ref="AU86:BY86"/>
    <mergeCell ref="BZ86:CK86"/>
    <mergeCell ref="C83:AG83"/>
    <mergeCell ref="AH83:AS83"/>
    <mergeCell ref="AU83:BY83"/>
    <mergeCell ref="BZ83:CK83"/>
    <mergeCell ref="C84:AG84"/>
    <mergeCell ref="AH84:AS84"/>
    <mergeCell ref="BZ84:CK84"/>
    <mergeCell ref="AU84:BI84"/>
    <mergeCell ref="BJ84:BY84"/>
    <mergeCell ref="C92:AS92"/>
    <mergeCell ref="AT92:CK92"/>
    <mergeCell ref="C93:AS93"/>
    <mergeCell ref="AT93:CK93"/>
    <mergeCell ref="C94:AS94"/>
    <mergeCell ref="AT94:CK94"/>
    <mergeCell ref="C87:AA87"/>
    <mergeCell ref="AB87:AS87"/>
    <mergeCell ref="AU87:BS87"/>
    <mergeCell ref="BT87:CK87"/>
    <mergeCell ref="C89:CK89"/>
    <mergeCell ref="C91:AS91"/>
    <mergeCell ref="AT91:CK91"/>
    <mergeCell ref="C96:CK96"/>
    <mergeCell ref="C98:AS98"/>
    <mergeCell ref="AU98:CK98"/>
    <mergeCell ref="C99:X99"/>
    <mergeCell ref="Y99:AS99"/>
    <mergeCell ref="AU99:BP100"/>
    <mergeCell ref="BQ99:CK100"/>
    <mergeCell ref="C100:X100"/>
    <mergeCell ref="Y100:AS100"/>
    <mergeCell ref="C104:CK104"/>
    <mergeCell ref="C106:CK109"/>
    <mergeCell ref="C110:CK111"/>
    <mergeCell ref="C113:CK113"/>
    <mergeCell ref="C123:AA123"/>
    <mergeCell ref="AF123:BI123"/>
    <mergeCell ref="BN123:CK123"/>
    <mergeCell ref="C101:X101"/>
    <mergeCell ref="Y101:AS101"/>
    <mergeCell ref="AU101:BP101"/>
    <mergeCell ref="BQ101:CK101"/>
    <mergeCell ref="C102:X102"/>
    <mergeCell ref="Y102:AS102"/>
    <mergeCell ref="AU102:BP102"/>
    <mergeCell ref="BQ102:CK102"/>
    <mergeCell ref="C115:CK119"/>
    <mergeCell ref="CV127:FK127"/>
    <mergeCell ref="C131:CK131"/>
    <mergeCell ref="C132:CK132"/>
    <mergeCell ref="C133:CK133"/>
    <mergeCell ref="C124:AA124"/>
    <mergeCell ref="AF124:BI124"/>
    <mergeCell ref="BN124:CK124"/>
    <mergeCell ref="C127:AA127"/>
    <mergeCell ref="BN127:CK127"/>
    <mergeCell ref="C128:AA128"/>
    <mergeCell ref="AF128:BI128"/>
    <mergeCell ref="BN128:CK128"/>
    <mergeCell ref="C31:W31"/>
    <mergeCell ref="C30:W30"/>
    <mergeCell ref="C29:W29"/>
    <mergeCell ref="C28:W28"/>
    <mergeCell ref="C27:W27"/>
    <mergeCell ref="C26:W26"/>
    <mergeCell ref="C25:W25"/>
    <mergeCell ref="C21:CK21"/>
    <mergeCell ref="BR31:BT31"/>
    <mergeCell ref="BU31:BW31"/>
    <mergeCell ref="CD31:CK31"/>
    <mergeCell ref="AW31:AX31"/>
    <mergeCell ref="AY31:BE31"/>
    <mergeCell ref="BO31:BQ31"/>
    <mergeCell ref="BL22:BN22"/>
    <mergeCell ref="CD29:CK29"/>
    <mergeCell ref="AW29:AX29"/>
    <mergeCell ref="AY29:BE29"/>
    <mergeCell ref="BF29:BH29"/>
    <mergeCell ref="BI29:BK29"/>
    <mergeCell ref="AP31:AQ31"/>
    <mergeCell ref="AR31:AS31"/>
    <mergeCell ref="BL31:BN31"/>
    <mergeCell ref="BF31:BH31"/>
    <mergeCell ref="D33:CK33"/>
    <mergeCell ref="BX22:BZ22"/>
    <mergeCell ref="X25:AO25"/>
    <mergeCell ref="X26:AO26"/>
    <mergeCell ref="X27:AO27"/>
    <mergeCell ref="X28:AO28"/>
    <mergeCell ref="X29:AO29"/>
    <mergeCell ref="X30:AO30"/>
    <mergeCell ref="X31:AO31"/>
    <mergeCell ref="BU32:CC32"/>
    <mergeCell ref="CD32:CK32"/>
    <mergeCell ref="AT31:AV31"/>
    <mergeCell ref="BL30:BN30"/>
    <mergeCell ref="BO30:BQ30"/>
    <mergeCell ref="BR30:BT30"/>
    <mergeCell ref="BU30:BW30"/>
    <mergeCell ref="CD30:CK30"/>
    <mergeCell ref="AW30:AX30"/>
    <mergeCell ref="AY30:BE30"/>
    <mergeCell ref="BF30:BH30"/>
    <mergeCell ref="BI30:BK30"/>
    <mergeCell ref="AP30:AQ30"/>
    <mergeCell ref="AR30:AS30"/>
    <mergeCell ref="AT30:AV30"/>
  </mergeCells>
  <conditionalFormatting sqref="BC75:BN75">
    <cfRule type="containsText" dxfId="0" priority="1" operator="containsText" text="ERROR ENTRE VALOR VIVIENDA Y FINANCIACION TOTAL">
      <formula>NOT(ISERROR(SEARCH("ERROR ENTRE VALOR VIVIENDA Y FINANCIACION TOTAL",BC75)))</formula>
    </cfRule>
  </conditionalFormatting>
  <pageMargins left="0.31496062992125984" right="0.31496062992125984" top="0.74803149606299213" bottom="0.74803149606299213" header="0.31496062992125984" footer="0.31496062992125984"/>
  <pageSetup paperSize="14" scale="6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70"/>
  <sheetViews>
    <sheetView showGridLines="0" showZeros="0" view="pageBreakPreview" zoomScale="150" zoomScaleNormal="150" workbookViewId="0">
      <selection activeCell="E34" sqref="E34"/>
    </sheetView>
  </sheetViews>
  <sheetFormatPr baseColWidth="10" defaultRowHeight="12.75" x14ac:dyDescent="0.2"/>
  <cols>
    <col min="1" max="1" width="3.42578125" customWidth="1"/>
    <col min="2" max="2" width="4.140625" customWidth="1"/>
    <col min="3" max="3" width="4.85546875" customWidth="1"/>
    <col min="4" max="4" width="5.140625" customWidth="1"/>
    <col min="5" max="5" width="4.140625" customWidth="1"/>
    <col min="6" max="10" width="3.7109375" customWidth="1"/>
    <col min="11" max="11" width="4.5703125" style="108" customWidth="1"/>
    <col min="12" max="13" width="3.7109375" customWidth="1"/>
    <col min="14" max="14" width="4.42578125" customWidth="1"/>
    <col min="15" max="15" width="4.140625" customWidth="1"/>
    <col min="16" max="16" width="3.28515625" customWidth="1"/>
    <col min="17" max="17" width="3.140625" customWidth="1"/>
    <col min="18" max="19" width="3.7109375" customWidth="1"/>
    <col min="20" max="20" width="4.140625" customWidth="1"/>
    <col min="21" max="22" width="3.7109375" customWidth="1"/>
    <col min="23" max="23" width="4.28515625" customWidth="1"/>
    <col min="24" max="24" width="4.7109375" customWidth="1"/>
    <col min="25" max="25" width="4.42578125" customWidth="1"/>
    <col min="26" max="26" width="4.7109375" customWidth="1"/>
    <col min="27" max="27" width="4.140625" customWidth="1"/>
  </cols>
  <sheetData>
    <row r="1" spans="2:27" ht="17.25" customHeight="1" x14ac:dyDescent="0.25">
      <c r="K1" s="368" t="s">
        <v>209</v>
      </c>
      <c r="L1" s="369"/>
      <c r="M1" s="369"/>
      <c r="N1" s="369"/>
      <c r="O1" s="369"/>
      <c r="P1" s="369"/>
      <c r="Q1" s="369"/>
      <c r="R1" s="369"/>
      <c r="S1" s="369"/>
      <c r="T1" s="369"/>
      <c r="U1" s="369"/>
      <c r="V1" s="369"/>
      <c r="W1" s="369"/>
      <c r="X1" s="369"/>
      <c r="Y1" s="369"/>
      <c r="Z1" s="369"/>
      <c r="AA1" s="369"/>
    </row>
    <row r="2" spans="2:27" ht="15.75" x14ac:dyDescent="0.25">
      <c r="K2" s="368" t="s">
        <v>210</v>
      </c>
      <c r="L2" s="369"/>
      <c r="M2" s="369"/>
      <c r="N2" s="369"/>
      <c r="O2" s="369"/>
      <c r="P2" s="369"/>
      <c r="Q2" s="369"/>
      <c r="R2" s="369"/>
      <c r="S2" s="369"/>
      <c r="T2" s="369"/>
      <c r="U2" s="369"/>
      <c r="V2" s="369"/>
      <c r="W2" s="369"/>
      <c r="X2" s="369"/>
      <c r="Y2" s="369"/>
      <c r="Z2" s="369"/>
      <c r="AA2" s="369"/>
    </row>
    <row r="3" spans="2:27" ht="15.75" x14ac:dyDescent="0.25">
      <c r="K3" s="370" t="s">
        <v>77</v>
      </c>
      <c r="L3" s="369"/>
      <c r="M3" s="369"/>
      <c r="N3" s="369"/>
      <c r="O3" s="369"/>
      <c r="P3" s="369"/>
      <c r="Q3" s="369"/>
      <c r="R3" s="369"/>
      <c r="S3" s="369"/>
      <c r="T3" s="369"/>
      <c r="U3" s="369"/>
      <c r="V3" s="369"/>
      <c r="W3" s="369"/>
      <c r="X3" s="369"/>
      <c r="Y3" s="369"/>
      <c r="Z3" s="369"/>
      <c r="AA3" s="369"/>
    </row>
    <row r="4" spans="2:27" x14ac:dyDescent="0.2">
      <c r="K4"/>
      <c r="L4" s="36"/>
    </row>
    <row r="5" spans="2:27" ht="12.75" customHeight="1" x14ac:dyDescent="0.2">
      <c r="B5" s="367" t="s">
        <v>66</v>
      </c>
      <c r="C5" s="367"/>
      <c r="D5" s="367"/>
      <c r="E5" s="367"/>
      <c r="F5" s="190">
        <f>+'Formulario 2024'!AP57</f>
        <v>0</v>
      </c>
      <c r="G5" s="190"/>
      <c r="H5" s="190"/>
      <c r="I5" s="190"/>
      <c r="J5" s="190"/>
      <c r="K5" s="3" t="s">
        <v>76</v>
      </c>
      <c r="M5" s="366">
        <f>+'Formulario 2024'!BI66</f>
        <v>0</v>
      </c>
      <c r="N5" s="366"/>
      <c r="O5" s="366"/>
      <c r="P5" s="366"/>
      <c r="Q5" s="366"/>
      <c r="R5" s="366"/>
      <c r="S5" s="366"/>
      <c r="T5" s="366"/>
      <c r="U5" s="366"/>
      <c r="V5" s="366"/>
      <c r="W5" s="366"/>
      <c r="X5" s="366"/>
      <c r="Y5" s="351" t="s">
        <v>67</v>
      </c>
      <c r="Z5" s="351"/>
      <c r="AA5" s="351"/>
    </row>
    <row r="6" spans="2:27" x14ac:dyDescent="0.2">
      <c r="B6" s="4"/>
      <c r="C6" s="4"/>
      <c r="D6" s="4"/>
      <c r="E6" s="4"/>
      <c r="F6" s="31"/>
      <c r="G6" s="29"/>
      <c r="H6" s="29"/>
      <c r="I6" s="29"/>
      <c r="J6" s="29"/>
      <c r="K6"/>
    </row>
    <row r="7" spans="2:27" ht="12.75" customHeight="1" x14ac:dyDescent="0.2">
      <c r="B7" s="190">
        <f>+'Formulario 2024'!C22</f>
        <v>0</v>
      </c>
      <c r="C7" s="262"/>
      <c r="D7" s="262"/>
      <c r="E7" s="262"/>
      <c r="F7" s="262"/>
      <c r="G7" s="262"/>
      <c r="H7" s="262"/>
      <c r="I7" s="262"/>
      <c r="J7" s="262"/>
      <c r="K7" s="262"/>
      <c r="L7" s="262"/>
      <c r="M7" s="262"/>
      <c r="N7" s="262"/>
      <c r="O7" s="372"/>
      <c r="P7" s="372"/>
      <c r="Q7" s="371" t="s">
        <v>68</v>
      </c>
      <c r="R7" s="371"/>
      <c r="S7" s="371"/>
      <c r="T7" s="371"/>
      <c r="U7" s="371"/>
      <c r="V7" s="371"/>
      <c r="W7" s="371"/>
      <c r="X7" s="371"/>
      <c r="Y7" s="371"/>
      <c r="Z7" s="371"/>
      <c r="AA7" s="371"/>
    </row>
    <row r="8" spans="2:27" x14ac:dyDescent="0.2">
      <c r="E8" s="5"/>
      <c r="F8" s="4"/>
      <c r="G8" s="4"/>
      <c r="H8" s="4"/>
      <c r="K8"/>
    </row>
    <row r="9" spans="2:27" x14ac:dyDescent="0.2">
      <c r="B9" t="s">
        <v>69</v>
      </c>
      <c r="E9" s="357">
        <f>+'Formulario 2024'!AY22</f>
        <v>0</v>
      </c>
      <c r="F9" s="262"/>
      <c r="G9" s="262"/>
      <c r="H9" s="262"/>
      <c r="I9" t="s">
        <v>70</v>
      </c>
      <c r="K9"/>
      <c r="L9" s="374"/>
      <c r="M9" s="374"/>
      <c r="N9" s="374"/>
      <c r="O9" s="374"/>
      <c r="P9" s="374"/>
      <c r="R9" s="373" t="s">
        <v>214</v>
      </c>
      <c r="S9" s="346"/>
      <c r="T9" s="346"/>
      <c r="U9" s="346"/>
      <c r="V9" s="346"/>
      <c r="W9" s="346"/>
      <c r="X9" s="346"/>
      <c r="Y9" s="346"/>
      <c r="Z9" s="346"/>
      <c r="AA9" s="346"/>
    </row>
    <row r="10" spans="2:27" x14ac:dyDescent="0.2">
      <c r="B10" s="4"/>
      <c r="C10" s="4"/>
      <c r="D10" s="4"/>
      <c r="E10" s="4"/>
      <c r="K10"/>
      <c r="W10" s="4"/>
      <c r="X10" s="4"/>
      <c r="Y10" s="4"/>
      <c r="Z10" s="4"/>
      <c r="AA10" s="4"/>
    </row>
    <row r="11" spans="2:27" x14ac:dyDescent="0.2">
      <c r="B11" s="190" t="str">
        <f>IF(ISERROR(IF(VLOOKUP(2,'Formulario 2024'!B24:C31,1,FALSE)=2,VLOOKUP(2,'Formulario 2024'!B24:C31,2,FALSE),'Formulario 2024'!C3:C24)),"SIN CÓNYUGE O COMPAÑERO A",'Formulario 2024'!C24)</f>
        <v>SIN CÓNYUGE O COMPAÑERO A</v>
      </c>
      <c r="C11" s="262"/>
      <c r="D11" s="262"/>
      <c r="E11" s="262"/>
      <c r="F11" s="262"/>
      <c r="G11" s="262"/>
      <c r="H11" s="262"/>
      <c r="I11" s="262"/>
      <c r="J11" s="262"/>
      <c r="K11" s="262"/>
      <c r="L11" s="262"/>
      <c r="M11" s="262"/>
      <c r="N11" s="350" t="s">
        <v>213</v>
      </c>
      <c r="O11" s="351"/>
      <c r="P11" s="351"/>
      <c r="Q11" s="351"/>
      <c r="R11" s="351"/>
      <c r="S11" s="351"/>
      <c r="T11" s="351"/>
      <c r="U11" s="351"/>
      <c r="V11" s="351"/>
      <c r="W11" s="351"/>
      <c r="X11" s="351"/>
      <c r="Y11" s="351"/>
      <c r="Z11" s="351"/>
      <c r="AA11" s="351"/>
    </row>
    <row r="12" spans="2:27" x14ac:dyDescent="0.2">
      <c r="K12"/>
      <c r="N12" s="7"/>
      <c r="O12" s="7"/>
      <c r="P12" s="7"/>
      <c r="Q12" s="7"/>
      <c r="R12" s="7"/>
      <c r="S12" s="7"/>
      <c r="T12" s="7"/>
      <c r="U12" s="7"/>
      <c r="V12" s="7"/>
      <c r="W12" s="7"/>
      <c r="X12" s="7"/>
      <c r="Y12" s="7"/>
      <c r="Z12" s="7"/>
      <c r="AA12" s="7"/>
    </row>
    <row r="13" spans="2:27" ht="12.75" customHeight="1" x14ac:dyDescent="0.2">
      <c r="B13" s="19" t="s">
        <v>212</v>
      </c>
      <c r="C13" s="357" t="str">
        <f>IF('Formulario 2024'!BF24=2,'Formulario 2024'!AY24," ")</f>
        <v xml:space="preserve"> </v>
      </c>
      <c r="D13" s="357"/>
      <c r="E13" s="357"/>
      <c r="F13" s="357"/>
      <c r="G13" s="357"/>
      <c r="H13" s="357"/>
      <c r="I13" t="s">
        <v>70</v>
      </c>
      <c r="K13"/>
      <c r="L13" s="356"/>
      <c r="M13" s="356"/>
      <c r="N13" s="356"/>
      <c r="O13" s="356"/>
      <c r="P13" s="356"/>
      <c r="Q13" t="s">
        <v>71</v>
      </c>
      <c r="R13" s="20"/>
      <c r="S13" s="20"/>
      <c r="U13" s="30"/>
      <c r="V13" s="190">
        <f>+'Formulario 2024'!P41</f>
        <v>0</v>
      </c>
      <c r="W13" s="262"/>
      <c r="X13" s="262"/>
      <c r="Y13" s="262"/>
      <c r="Z13" s="262"/>
      <c r="AA13" s="262"/>
    </row>
    <row r="14" spans="2:27" x14ac:dyDescent="0.2">
      <c r="K14" s="89"/>
    </row>
    <row r="15" spans="2:27" x14ac:dyDescent="0.2">
      <c r="B15" s="19" t="s">
        <v>235</v>
      </c>
      <c r="K15"/>
      <c r="M15" s="89"/>
      <c r="N15" s="90"/>
      <c r="O15" s="90"/>
      <c r="P15" s="90"/>
      <c r="Q15" s="90"/>
      <c r="R15" s="90"/>
      <c r="S15" s="90"/>
      <c r="T15" s="90"/>
      <c r="U15" s="90"/>
      <c r="V15" s="90"/>
      <c r="W15" s="90"/>
      <c r="X15" s="90"/>
      <c r="Y15" s="90"/>
      <c r="Z15" s="90"/>
      <c r="AA15" s="90"/>
    </row>
    <row r="16" spans="2:27" ht="6.75" customHeight="1" x14ac:dyDescent="0.2">
      <c r="B16" s="19"/>
      <c r="K16"/>
      <c r="M16" s="89"/>
      <c r="N16" s="90"/>
      <c r="O16" s="90"/>
      <c r="P16" s="90"/>
      <c r="Q16" s="90"/>
      <c r="R16" s="90"/>
      <c r="S16" s="90"/>
      <c r="T16" s="90"/>
      <c r="U16" s="90"/>
      <c r="V16" s="90"/>
      <c r="W16" s="90"/>
      <c r="X16" s="90"/>
      <c r="Y16" s="90"/>
      <c r="Z16" s="90"/>
      <c r="AA16" s="90"/>
    </row>
    <row r="17" spans="2:27" ht="15.75" customHeight="1" x14ac:dyDescent="0.2">
      <c r="B17" s="362" t="s">
        <v>276</v>
      </c>
      <c r="C17" s="363"/>
      <c r="D17" s="363"/>
      <c r="E17" s="363"/>
      <c r="F17" s="364"/>
      <c r="G17" s="365"/>
      <c r="H17" s="115"/>
      <c r="I17" s="115"/>
      <c r="J17" s="115"/>
      <c r="K17" s="361" t="s">
        <v>236</v>
      </c>
      <c r="L17" s="276"/>
      <c r="M17" s="276"/>
      <c r="N17" s="276"/>
      <c r="O17" s="276"/>
      <c r="P17" s="276"/>
      <c r="Q17" s="276"/>
      <c r="R17" s="276"/>
      <c r="S17" s="276"/>
      <c r="T17" s="276"/>
      <c r="U17" s="116" t="s">
        <v>0</v>
      </c>
      <c r="V17" s="358"/>
      <c r="W17" s="359"/>
      <c r="X17" s="107"/>
      <c r="Y17" s="116" t="s">
        <v>1</v>
      </c>
      <c r="Z17" s="358"/>
      <c r="AA17" s="360"/>
    </row>
    <row r="18" spans="2:27" ht="18" customHeight="1" x14ac:dyDescent="0.2">
      <c r="B18" s="352"/>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row>
    <row r="19" spans="2:27" ht="9" customHeight="1" x14ac:dyDescent="0.2">
      <c r="B19" s="1"/>
      <c r="C19" s="1"/>
      <c r="D19" s="1"/>
      <c r="E19" s="1"/>
      <c r="F19" s="1"/>
      <c r="G19" s="1"/>
      <c r="H19" s="1"/>
      <c r="I19" s="1"/>
      <c r="J19" s="1"/>
      <c r="K19" s="1"/>
      <c r="L19" s="1"/>
      <c r="M19" s="1"/>
      <c r="N19" s="1"/>
      <c r="O19" s="1"/>
      <c r="P19" s="1"/>
      <c r="Q19" s="1"/>
      <c r="R19" s="1"/>
      <c r="S19" s="1"/>
      <c r="T19" s="1"/>
      <c r="U19" s="1"/>
      <c r="V19" s="1"/>
      <c r="W19" s="1"/>
      <c r="X19" s="1"/>
      <c r="Y19" s="1"/>
      <c r="Z19" s="1"/>
      <c r="AA19" s="1"/>
    </row>
    <row r="20" spans="2:27" x14ac:dyDescent="0.2">
      <c r="B20" s="354"/>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row>
    <row r="21" spans="2:27" x14ac:dyDescent="0.2">
      <c r="B21" s="1"/>
      <c r="C21" s="1"/>
      <c r="D21" s="1"/>
      <c r="E21" s="1"/>
      <c r="F21" s="1"/>
      <c r="G21" s="1"/>
      <c r="H21" s="1"/>
      <c r="I21" s="1"/>
      <c r="J21" s="1"/>
      <c r="K21" s="1"/>
      <c r="L21" s="1"/>
      <c r="M21" s="1"/>
      <c r="N21" s="1"/>
      <c r="O21" s="1"/>
      <c r="P21" s="1"/>
      <c r="Q21" s="1"/>
      <c r="R21" s="1"/>
      <c r="S21" s="1"/>
      <c r="T21" s="1"/>
      <c r="U21" s="1"/>
      <c r="V21" s="1"/>
      <c r="W21" s="1"/>
      <c r="X21" s="1"/>
      <c r="Y21" s="1"/>
      <c r="Z21" s="1"/>
      <c r="AA21" s="1"/>
    </row>
    <row r="22" spans="2:27" x14ac:dyDescent="0.2">
      <c r="B22" s="355"/>
      <c r="C22" s="355"/>
      <c r="D22" s="355"/>
      <c r="E22" s="355"/>
      <c r="F22" s="355"/>
      <c r="G22" s="355"/>
      <c r="H22" s="355"/>
      <c r="I22" s="355"/>
      <c r="J22" s="355"/>
      <c r="K22" s="355"/>
      <c r="L22" s="355"/>
      <c r="M22" s="355"/>
      <c r="N22" s="355"/>
      <c r="O22" s="355"/>
      <c r="P22" s="355"/>
      <c r="Q22" s="355"/>
      <c r="R22" s="355"/>
      <c r="S22" s="355"/>
      <c r="T22" s="355"/>
      <c r="U22" s="355"/>
      <c r="V22" s="355"/>
      <c r="W22" s="355"/>
      <c r="X22" s="355"/>
      <c r="Y22" s="355"/>
      <c r="Z22" s="355"/>
      <c r="AA22" s="355"/>
    </row>
    <row r="23" spans="2:27" s="21" customFormat="1" ht="7.5" customHeight="1" x14ac:dyDescent="0.2">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row>
    <row r="24" spans="2:27" x14ac:dyDescent="0.2">
      <c r="B24" s="380" t="s">
        <v>245</v>
      </c>
      <c r="C24" s="381"/>
      <c r="D24" s="381"/>
      <c r="E24" s="381"/>
      <c r="F24" s="381"/>
      <c r="G24" s="381"/>
      <c r="H24" s="381"/>
      <c r="I24" s="381"/>
      <c r="J24" s="381"/>
      <c r="K24" s="381"/>
      <c r="L24" s="381"/>
      <c r="M24" s="381"/>
      <c r="N24" s="381"/>
      <c r="O24" s="381"/>
      <c r="P24" s="381"/>
      <c r="Q24" s="381"/>
      <c r="R24" s="381"/>
      <c r="S24" s="381"/>
      <c r="T24" s="381"/>
      <c r="U24" s="381"/>
      <c r="V24" s="381"/>
      <c r="W24" s="381"/>
      <c r="X24" s="381"/>
      <c r="Y24" s="381"/>
      <c r="Z24" s="381"/>
      <c r="AA24" s="382"/>
    </row>
    <row r="25" spans="2:27" x14ac:dyDescent="0.2">
      <c r="B25" s="383" t="s">
        <v>237</v>
      </c>
      <c r="C25" s="384"/>
      <c r="D25" s="384"/>
      <c r="E25" s="384"/>
      <c r="F25" s="384"/>
      <c r="G25" s="384"/>
      <c r="H25" s="384"/>
      <c r="I25" s="384"/>
      <c r="J25" s="384"/>
      <c r="K25" s="384"/>
      <c r="L25" s="384"/>
      <c r="M25" s="384"/>
      <c r="N25" s="384"/>
      <c r="O25" s="384"/>
      <c r="P25" s="384"/>
      <c r="Q25" s="384"/>
      <c r="R25" s="384"/>
      <c r="S25" s="384"/>
      <c r="T25" s="384"/>
      <c r="U25" s="384"/>
      <c r="V25" s="384"/>
      <c r="W25" s="384"/>
      <c r="X25" s="384"/>
      <c r="Y25" s="384"/>
      <c r="Z25" s="384"/>
      <c r="AA25" s="385"/>
    </row>
    <row r="26" spans="2:27" x14ac:dyDescent="0.2">
      <c r="B26" s="386"/>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8"/>
    </row>
    <row r="27" spans="2:27" ht="7.5" customHeight="1" x14ac:dyDescent="0.2">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row>
    <row r="28" spans="2:27" ht="19.5" customHeight="1" x14ac:dyDescent="0.2">
      <c r="B28" s="345" t="s">
        <v>223</v>
      </c>
      <c r="C28" s="373"/>
      <c r="D28" s="373"/>
      <c r="E28" s="373"/>
      <c r="F28" s="373"/>
      <c r="G28" s="373"/>
      <c r="H28" s="375"/>
      <c r="I28" s="375"/>
      <c r="J28" s="375"/>
      <c r="K28" s="375"/>
      <c r="L28" s="375"/>
      <c r="M28" s="375"/>
      <c r="N28" s="375"/>
      <c r="O28" s="375"/>
      <c r="P28" s="375"/>
      <c r="Q28" s="375"/>
      <c r="R28" s="375"/>
      <c r="S28" s="376" t="s">
        <v>224</v>
      </c>
      <c r="T28" s="377"/>
      <c r="U28" s="377"/>
      <c r="V28" s="377"/>
      <c r="W28" s="377"/>
      <c r="X28" s="377"/>
      <c r="Y28" s="377"/>
      <c r="Z28" s="377"/>
      <c r="AA28" s="377"/>
    </row>
    <row r="29" spans="2:27" x14ac:dyDescent="0.2">
      <c r="K29" s="91"/>
    </row>
    <row r="30" spans="2:27" x14ac:dyDescent="0.2">
      <c r="B30" s="378"/>
      <c r="C30" s="379"/>
      <c r="D30" s="347" t="s">
        <v>225</v>
      </c>
      <c r="E30" s="348"/>
      <c r="F30" s="349"/>
      <c r="G30" s="349"/>
      <c r="H30" s="349"/>
      <c r="I30" s="349"/>
      <c r="J30" s="349"/>
      <c r="K30" s="348" t="s">
        <v>226</v>
      </c>
      <c r="L30" s="348"/>
      <c r="M30" s="348"/>
      <c r="N30" s="348"/>
      <c r="O30" s="348"/>
      <c r="P30" s="348"/>
      <c r="Q30" s="348"/>
      <c r="R30" s="348"/>
      <c r="S30" s="348"/>
      <c r="T30" s="348"/>
      <c r="U30" s="348"/>
      <c r="V30" s="348"/>
      <c r="W30" s="348"/>
      <c r="X30" s="348"/>
      <c r="Y30" s="92"/>
      <c r="Z30" s="347" t="s">
        <v>228</v>
      </c>
      <c r="AA30" s="348"/>
    </row>
    <row r="31" spans="2:27" x14ac:dyDescent="0.2">
      <c r="K31" s="89"/>
    </row>
    <row r="32" spans="2:27" x14ac:dyDescent="0.2">
      <c r="B32" s="93"/>
      <c r="C32" s="347" t="s">
        <v>227</v>
      </c>
      <c r="D32" s="348"/>
      <c r="E32" s="345" t="s">
        <v>233</v>
      </c>
      <c r="F32" s="346"/>
      <c r="G32" s="346"/>
      <c r="H32" s="346"/>
      <c r="I32" s="346"/>
      <c r="J32" s="346"/>
      <c r="K32" s="346"/>
      <c r="L32" s="346"/>
      <c r="M32" s="346"/>
      <c r="N32" s="346"/>
      <c r="O32" s="346"/>
      <c r="P32" s="346"/>
      <c r="Q32" s="346"/>
      <c r="R32" s="346"/>
      <c r="S32" s="346"/>
      <c r="T32" s="90"/>
      <c r="U32" s="90"/>
      <c r="V32" s="90"/>
      <c r="W32" s="90"/>
      <c r="X32" s="90"/>
      <c r="Y32" s="90"/>
      <c r="Z32" s="90"/>
      <c r="AA32" s="90"/>
    </row>
    <row r="33" spans="2:27" x14ac:dyDescent="0.2">
      <c r="K33" s="89"/>
    </row>
    <row r="34" spans="2:27" x14ac:dyDescent="0.2">
      <c r="B34" s="345" t="s">
        <v>229</v>
      </c>
      <c r="C34" s="373"/>
      <c r="D34" s="373"/>
      <c r="E34" s="93"/>
      <c r="F34" s="90"/>
      <c r="G34" s="345" t="s">
        <v>230</v>
      </c>
      <c r="H34" s="373"/>
      <c r="I34" s="373"/>
      <c r="J34" s="373"/>
      <c r="K34" s="93"/>
      <c r="L34" s="90"/>
      <c r="M34" s="345" t="s">
        <v>234</v>
      </c>
      <c r="N34" s="346"/>
      <c r="O34" s="346"/>
      <c r="P34" s="346"/>
      <c r="Q34" s="346"/>
      <c r="R34" s="94"/>
      <c r="S34" s="90"/>
      <c r="T34" s="345" t="s">
        <v>231</v>
      </c>
      <c r="U34" s="346"/>
      <c r="V34" s="346"/>
      <c r="W34" s="93"/>
      <c r="X34" s="90"/>
      <c r="Y34" s="345" t="s">
        <v>232</v>
      </c>
      <c r="Z34" s="346"/>
      <c r="AA34" s="93"/>
    </row>
    <row r="35" spans="2:27" x14ac:dyDescent="0.2">
      <c r="K35" s="91"/>
    </row>
    <row r="36" spans="2:27" x14ac:dyDescent="0.2">
      <c r="B36" s="354"/>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355"/>
      <c r="AA36" s="355"/>
    </row>
    <row r="37" spans="2:27" x14ac:dyDescent="0.2">
      <c r="K37" s="89"/>
    </row>
    <row r="38" spans="2:27" x14ac:dyDescent="0.2">
      <c r="B38" s="355"/>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row>
    <row r="39" spans="2:27" ht="8.25" customHeight="1" x14ac:dyDescent="0.2">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row>
    <row r="40" spans="2:27" x14ac:dyDescent="0.2">
      <c r="B40" s="389" t="s">
        <v>244</v>
      </c>
      <c r="C40" s="390"/>
      <c r="D40" s="390"/>
      <c r="E40" s="390"/>
      <c r="F40" s="390"/>
      <c r="G40" s="390"/>
      <c r="H40" s="390"/>
      <c r="I40" s="390"/>
      <c r="J40" s="390"/>
      <c r="K40" s="390"/>
      <c r="L40" s="390"/>
      <c r="M40" s="390"/>
      <c r="N40" s="390"/>
      <c r="O40" s="390"/>
      <c r="P40" s="390"/>
      <c r="Q40" s="390"/>
      <c r="R40" s="390"/>
      <c r="S40" s="390"/>
      <c r="T40" s="390"/>
      <c r="U40" s="390"/>
      <c r="V40" s="390"/>
      <c r="W40" s="390"/>
      <c r="X40" s="390"/>
      <c r="Y40" s="390"/>
      <c r="Z40" s="390"/>
      <c r="AA40" s="391"/>
    </row>
    <row r="41" spans="2:27" ht="12.75" customHeight="1" x14ac:dyDescent="0.2">
      <c r="B41" s="392"/>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4"/>
    </row>
    <row r="42" spans="2:27" x14ac:dyDescent="0.2">
      <c r="B42" s="392"/>
      <c r="C42" s="393"/>
      <c r="D42" s="393"/>
      <c r="E42" s="393"/>
      <c r="F42" s="393"/>
      <c r="G42" s="393"/>
      <c r="H42" s="393"/>
      <c r="I42" s="393"/>
      <c r="J42" s="393"/>
      <c r="K42" s="393"/>
      <c r="L42" s="393"/>
      <c r="M42" s="393"/>
      <c r="N42" s="393"/>
      <c r="O42" s="393"/>
      <c r="P42" s="393"/>
      <c r="Q42" s="393"/>
      <c r="R42" s="393"/>
      <c r="S42" s="393"/>
      <c r="T42" s="393"/>
      <c r="U42" s="393"/>
      <c r="V42" s="393"/>
      <c r="W42" s="393"/>
      <c r="X42" s="393"/>
      <c r="Y42" s="393"/>
      <c r="Z42" s="393"/>
      <c r="AA42" s="394"/>
    </row>
    <row r="43" spans="2:27" x14ac:dyDescent="0.2">
      <c r="B43" s="395"/>
      <c r="C43" s="396"/>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7"/>
    </row>
    <row r="44" spans="2:27" x14ac:dyDescent="0.2">
      <c r="K44" s="91"/>
    </row>
    <row r="45" spans="2:27" x14ac:dyDescent="0.2">
      <c r="B45" s="403" t="s">
        <v>246</v>
      </c>
      <c r="C45" s="404"/>
      <c r="D45" s="404"/>
      <c r="E45" s="404"/>
      <c r="F45" s="404"/>
      <c r="G45" s="404"/>
      <c r="H45" s="404"/>
      <c r="I45" s="404"/>
      <c r="J45" s="404"/>
      <c r="K45" s="404"/>
      <c r="L45" s="404"/>
      <c r="M45" s="404"/>
      <c r="N45" s="404"/>
      <c r="O45" s="404"/>
      <c r="P45" s="404"/>
      <c r="Q45" s="404"/>
      <c r="R45" s="404"/>
      <c r="S45" s="404"/>
      <c r="T45" s="404"/>
      <c r="U45" s="404"/>
      <c r="V45" s="404"/>
      <c r="W45" s="404"/>
      <c r="X45" s="404"/>
      <c r="Y45" s="404"/>
      <c r="Z45" s="404"/>
      <c r="AA45" s="404"/>
    </row>
    <row r="46" spans="2:27" x14ac:dyDescent="0.2">
      <c r="K46" s="89"/>
    </row>
    <row r="47" spans="2:27" x14ac:dyDescent="0.2">
      <c r="B47" s="405" t="s">
        <v>247</v>
      </c>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row>
    <row r="48" spans="2:27" x14ac:dyDescent="0.2">
      <c r="K48" s="89"/>
    </row>
    <row r="49" spans="2:27" x14ac:dyDescent="0.2">
      <c r="B49" s="367" t="s">
        <v>72</v>
      </c>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row>
    <row r="50" spans="2:27" x14ac:dyDescent="0.2">
      <c r="K50" s="89"/>
    </row>
    <row r="51" spans="2:27" x14ac:dyDescent="0.2">
      <c r="K51" s="89"/>
    </row>
    <row r="52" spans="2:27" x14ac:dyDescent="0.2">
      <c r="B52" t="s">
        <v>73</v>
      </c>
      <c r="K52"/>
      <c r="P52" t="s">
        <v>73</v>
      </c>
    </row>
    <row r="53" spans="2:27" x14ac:dyDescent="0.2">
      <c r="K53" s="89"/>
    </row>
    <row r="54" spans="2:27" x14ac:dyDescent="0.2">
      <c r="B54" s="95"/>
      <c r="C54" s="36"/>
      <c r="D54" s="36"/>
      <c r="E54" s="36"/>
      <c r="F54" s="36"/>
      <c r="K54"/>
    </row>
    <row r="55" spans="2:27" x14ac:dyDescent="0.2">
      <c r="B55" s="36"/>
      <c r="C55" s="36"/>
      <c r="D55" s="36"/>
      <c r="E55" s="36"/>
      <c r="F55" s="36"/>
      <c r="K55"/>
    </row>
    <row r="56" spans="2:27" x14ac:dyDescent="0.2">
      <c r="B56" s="96"/>
      <c r="C56" s="96"/>
      <c r="D56" s="96"/>
      <c r="E56" s="96"/>
      <c r="F56" s="96"/>
      <c r="G56" s="97"/>
      <c r="H56" s="97"/>
      <c r="I56" s="97"/>
      <c r="J56" s="97"/>
      <c r="K56" s="97"/>
      <c r="P56" s="40"/>
      <c r="Q56" s="40"/>
      <c r="R56" s="40"/>
      <c r="S56" s="40"/>
      <c r="T56" s="40"/>
      <c r="U56" s="40"/>
      <c r="V56" s="40"/>
      <c r="W56" s="40"/>
      <c r="X56" s="40"/>
      <c r="Y56" s="40"/>
      <c r="Z56" s="40"/>
    </row>
    <row r="57" spans="2:27" ht="12.75" customHeight="1" x14ac:dyDescent="0.2">
      <c r="B57" s="36">
        <f>B7</f>
        <v>0</v>
      </c>
      <c r="C57" s="98"/>
      <c r="D57" s="99"/>
      <c r="E57" s="99"/>
      <c r="F57" s="99"/>
      <c r="G57" s="100"/>
      <c r="H57" s="100"/>
      <c r="I57" s="100"/>
      <c r="J57" s="100"/>
      <c r="K57" s="100"/>
      <c r="L57" s="2"/>
      <c r="M57" s="2"/>
      <c r="N57" s="101"/>
      <c r="O57" s="102"/>
      <c r="P57" s="36" t="str">
        <f>B11</f>
        <v>SIN CÓNYUGE O COMPAÑERO A</v>
      </c>
      <c r="Q57" s="103"/>
      <c r="R57" s="103"/>
      <c r="S57" s="103"/>
      <c r="T57" s="103"/>
      <c r="U57" s="103"/>
      <c r="V57" s="103"/>
      <c r="W57" s="103"/>
      <c r="X57" s="103"/>
      <c r="Y57" s="103"/>
      <c r="Z57" s="103"/>
    </row>
    <row r="58" spans="2:27" x14ac:dyDescent="0.2">
      <c r="B58" s="399" t="s">
        <v>49</v>
      </c>
      <c r="C58" s="399"/>
      <c r="D58" s="400">
        <f>E9</f>
        <v>0</v>
      </c>
      <c r="E58" s="401"/>
      <c r="F58" s="401"/>
      <c r="G58" s="401"/>
      <c r="H58" s="104"/>
      <c r="I58" s="105"/>
      <c r="J58" s="105"/>
      <c r="K58" s="105"/>
      <c r="L58" s="2"/>
      <c r="M58" s="2"/>
      <c r="N58" s="2"/>
      <c r="O58" s="2"/>
      <c r="P58" s="399" t="s">
        <v>49</v>
      </c>
      <c r="Q58" s="399"/>
      <c r="R58" s="402" t="str">
        <f>C13</f>
        <v xml:space="preserve"> </v>
      </c>
      <c r="S58" s="346"/>
      <c r="T58" s="346"/>
      <c r="U58" s="346"/>
      <c r="V58" s="6"/>
      <c r="W58" s="105"/>
      <c r="X58" s="105"/>
      <c r="Y58" s="105"/>
      <c r="Z58" s="105"/>
    </row>
    <row r="59" spans="2:27" x14ac:dyDescent="0.2">
      <c r="B59" s="106"/>
      <c r="C59" s="106"/>
      <c r="D59" s="106"/>
      <c r="E59" s="106"/>
      <c r="F59" s="106"/>
      <c r="G59" s="105"/>
      <c r="H59" s="105"/>
      <c r="I59" s="105"/>
      <c r="J59" s="105"/>
      <c r="K59" s="105"/>
      <c r="L59" s="2"/>
      <c r="M59" s="2"/>
      <c r="N59" s="2"/>
      <c r="O59" s="2"/>
      <c r="P59" s="106"/>
      <c r="Q59" s="106"/>
      <c r="R59" s="106"/>
      <c r="S59" s="106"/>
      <c r="T59" s="106"/>
      <c r="U59" s="106"/>
      <c r="V59" s="105"/>
      <c r="W59" s="105"/>
      <c r="X59" s="105"/>
      <c r="Y59" s="105"/>
      <c r="Z59" s="105"/>
    </row>
    <row r="60" spans="2:27" x14ac:dyDescent="0.2">
      <c r="C60" s="406"/>
      <c r="D60" s="407"/>
      <c r="E60" s="408"/>
      <c r="K60"/>
      <c r="Q60" s="413"/>
      <c r="R60" s="414"/>
      <c r="S60" s="414"/>
      <c r="T60" s="415"/>
    </row>
    <row r="61" spans="2:27" x14ac:dyDescent="0.2">
      <c r="C61" s="409"/>
      <c r="D61" s="346"/>
      <c r="E61" s="410"/>
      <c r="K61"/>
      <c r="Q61" s="416"/>
      <c r="R61" s="367"/>
      <c r="S61" s="367"/>
      <c r="T61" s="417"/>
    </row>
    <row r="62" spans="2:27" x14ac:dyDescent="0.2">
      <c r="C62" s="409"/>
      <c r="D62" s="346"/>
      <c r="E62" s="410"/>
      <c r="K62"/>
      <c r="Q62" s="416"/>
      <c r="R62" s="367"/>
      <c r="S62" s="367"/>
      <c r="T62" s="417"/>
    </row>
    <row r="63" spans="2:27" x14ac:dyDescent="0.2">
      <c r="C63" s="409"/>
      <c r="D63" s="346"/>
      <c r="E63" s="410"/>
      <c r="K63"/>
      <c r="Q63" s="416"/>
      <c r="R63" s="367"/>
      <c r="S63" s="367"/>
      <c r="T63" s="417"/>
    </row>
    <row r="64" spans="2:27" x14ac:dyDescent="0.2">
      <c r="C64" s="411"/>
      <c r="D64" s="372"/>
      <c r="E64" s="412"/>
      <c r="K64"/>
      <c r="Q64" s="418"/>
      <c r="R64" s="419"/>
      <c r="S64" s="419"/>
      <c r="T64" s="420"/>
    </row>
    <row r="65" spans="3:19" x14ac:dyDescent="0.2">
      <c r="C65" s="398" t="s">
        <v>74</v>
      </c>
      <c r="D65" s="398"/>
      <c r="K65"/>
      <c r="Q65" s="398" t="s">
        <v>74</v>
      </c>
      <c r="R65" s="398"/>
      <c r="S65" s="367"/>
    </row>
    <row r="66" spans="3:19" ht="3.75" customHeight="1" x14ac:dyDescent="0.2">
      <c r="K66" s="89"/>
    </row>
    <row r="67" spans="3:19" x14ac:dyDescent="0.2">
      <c r="K67" s="89"/>
    </row>
    <row r="68" spans="3:19" x14ac:dyDescent="0.2">
      <c r="K68" s="89"/>
    </row>
    <row r="69" spans="3:19" x14ac:dyDescent="0.2">
      <c r="K69" s="89"/>
    </row>
    <row r="70" spans="3:19" x14ac:dyDescent="0.2">
      <c r="K70" s="89"/>
    </row>
  </sheetData>
  <sheetProtection algorithmName="SHA-512" hashValue="ahpFrS20Z9/1pNpXBON+dhAXuXYV/Ym2pTr6DJh3yHkDRTUoGxMlQGjXD4aDJkDqktiTenPwLtwTSDzc+QlDdA==" saltValue="sh+SvWtymu6RsX4YEnwXLw==" spinCount="100000" sheet="1" selectLockedCells="1"/>
  <mergeCells count="56">
    <mergeCell ref="B40:AA43"/>
    <mergeCell ref="C65:D65"/>
    <mergeCell ref="Q65:S65"/>
    <mergeCell ref="B58:C58"/>
    <mergeCell ref="D58:G58"/>
    <mergeCell ref="P58:Q58"/>
    <mergeCell ref="R58:U58"/>
    <mergeCell ref="B45:AA45"/>
    <mergeCell ref="B47:AA47"/>
    <mergeCell ref="B49:AA49"/>
    <mergeCell ref="C60:E64"/>
    <mergeCell ref="Q60:T64"/>
    <mergeCell ref="B36:AA36"/>
    <mergeCell ref="B38:AA38"/>
    <mergeCell ref="B22:AA22"/>
    <mergeCell ref="B28:G28"/>
    <mergeCell ref="H28:R28"/>
    <mergeCell ref="S28:AA28"/>
    <mergeCell ref="B30:C30"/>
    <mergeCell ref="T34:V34"/>
    <mergeCell ref="Y34:Z34"/>
    <mergeCell ref="B24:AA24"/>
    <mergeCell ref="B25:AA26"/>
    <mergeCell ref="B34:D34"/>
    <mergeCell ref="G34:J34"/>
    <mergeCell ref="M34:Q34"/>
    <mergeCell ref="Z30:AA30"/>
    <mergeCell ref="C32:D32"/>
    <mergeCell ref="M5:X5"/>
    <mergeCell ref="E9:H9"/>
    <mergeCell ref="B5:E5"/>
    <mergeCell ref="K1:AA1"/>
    <mergeCell ref="K2:AA2"/>
    <mergeCell ref="Y5:AA5"/>
    <mergeCell ref="K3:AA3"/>
    <mergeCell ref="F5:J5"/>
    <mergeCell ref="Q7:AA7"/>
    <mergeCell ref="B7:P7"/>
    <mergeCell ref="R9:AA9"/>
    <mergeCell ref="L9:P9"/>
    <mergeCell ref="E32:S32"/>
    <mergeCell ref="D30:E30"/>
    <mergeCell ref="F30:J30"/>
    <mergeCell ref="K30:X30"/>
    <mergeCell ref="N11:AA11"/>
    <mergeCell ref="B18:AA18"/>
    <mergeCell ref="B20:AA20"/>
    <mergeCell ref="V13:AA13"/>
    <mergeCell ref="L13:P13"/>
    <mergeCell ref="C13:H13"/>
    <mergeCell ref="B11:M11"/>
    <mergeCell ref="V17:W17"/>
    <mergeCell ref="Z17:AA17"/>
    <mergeCell ref="K17:T17"/>
    <mergeCell ref="B17:E17"/>
    <mergeCell ref="F17:G17"/>
  </mergeCells>
  <phoneticPr fontId="10" type="noConversion"/>
  <pageMargins left="0.51181102362204722" right="0.23622047244094491" top="0.39370078740157483" bottom="0.39370078740157483" header="0" footer="0"/>
  <pageSetup scale="8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71"/>
  <sheetViews>
    <sheetView showGridLines="0" view="pageBreakPreview" zoomScale="110" workbookViewId="0">
      <selection activeCell="B43" sqref="B43"/>
    </sheetView>
  </sheetViews>
  <sheetFormatPr baseColWidth="10" defaultRowHeight="12.75" x14ac:dyDescent="0.2"/>
  <cols>
    <col min="1" max="1" width="4.28515625" customWidth="1"/>
    <col min="2" max="2" width="4.42578125" customWidth="1"/>
    <col min="7" max="7" width="14.28515625" customWidth="1"/>
    <col min="10" max="10" width="13.5703125" bestFit="1" customWidth="1"/>
    <col min="11" max="11" width="12.42578125" customWidth="1"/>
    <col min="12" max="12" width="12.28515625" customWidth="1"/>
    <col min="13" max="13" width="20.85546875" customWidth="1"/>
  </cols>
  <sheetData>
    <row r="2" spans="3:13" ht="16.5" thickBot="1" x14ac:dyDescent="0.3">
      <c r="C2" s="450" t="s">
        <v>273</v>
      </c>
      <c r="D2" s="451"/>
      <c r="E2" s="451"/>
      <c r="F2" s="451"/>
      <c r="G2" s="451"/>
      <c r="H2" s="451"/>
      <c r="I2" s="451"/>
      <c r="J2" s="451"/>
      <c r="K2" s="451"/>
      <c r="L2" s="451"/>
      <c r="M2" s="451"/>
    </row>
    <row r="3" spans="3:13" ht="13.5" thickBot="1" x14ac:dyDescent="0.25">
      <c r="C3" s="429" t="s">
        <v>78</v>
      </c>
      <c r="D3" s="430"/>
      <c r="E3" s="430"/>
      <c r="F3" s="430"/>
      <c r="G3" s="430"/>
      <c r="H3" s="480" t="s">
        <v>274</v>
      </c>
      <c r="I3" s="478"/>
      <c r="J3" s="478"/>
      <c r="K3" s="478"/>
      <c r="L3" s="478"/>
      <c r="M3" s="478"/>
    </row>
    <row r="4" spans="3:13" ht="13.5" thickBot="1" x14ac:dyDescent="0.25">
      <c r="C4" s="429" t="s">
        <v>79</v>
      </c>
      <c r="D4" s="430"/>
      <c r="E4" s="8"/>
      <c r="F4" s="8"/>
      <c r="G4" s="8"/>
      <c r="H4" s="480" t="s">
        <v>145</v>
      </c>
      <c r="I4" s="478"/>
      <c r="J4" s="478"/>
      <c r="K4" s="478"/>
      <c r="L4" s="9" t="s">
        <v>81</v>
      </c>
      <c r="M4" s="9" t="s">
        <v>146</v>
      </c>
    </row>
    <row r="5" spans="3:13" ht="13.5" thickBot="1" x14ac:dyDescent="0.25">
      <c r="C5" s="429" t="s">
        <v>80</v>
      </c>
      <c r="D5" s="430"/>
      <c r="E5" s="430"/>
      <c r="F5" s="430"/>
      <c r="G5" s="430"/>
      <c r="H5" s="477" t="s">
        <v>83</v>
      </c>
      <c r="I5" s="478"/>
      <c r="J5" s="478"/>
      <c r="K5" s="478"/>
      <c r="L5" s="10">
        <v>90</v>
      </c>
      <c r="M5" s="34">
        <f>+K18*L5</f>
        <v>117000000</v>
      </c>
    </row>
    <row r="6" spans="3:13" ht="13.5" thickBot="1" x14ac:dyDescent="0.25">
      <c r="C6" s="429" t="s">
        <v>82</v>
      </c>
      <c r="D6" s="430"/>
      <c r="E6" s="430"/>
      <c r="F6" s="430"/>
      <c r="G6" s="430"/>
      <c r="H6" s="477" t="s">
        <v>85</v>
      </c>
      <c r="I6" s="478"/>
      <c r="J6" s="478"/>
      <c r="K6" s="478"/>
      <c r="L6" s="10">
        <v>135</v>
      </c>
      <c r="M6" s="34">
        <f>+K18*L6</f>
        <v>175500000</v>
      </c>
    </row>
    <row r="7" spans="3:13" x14ac:dyDescent="0.2">
      <c r="C7" s="429" t="s">
        <v>84</v>
      </c>
      <c r="D7" s="430"/>
      <c r="E7" s="430"/>
      <c r="F7" s="430"/>
      <c r="G7" s="430"/>
      <c r="H7" s="484" t="s">
        <v>307</v>
      </c>
      <c r="I7" s="485"/>
      <c r="J7" s="485"/>
      <c r="K7" s="485"/>
      <c r="L7" s="489">
        <v>150</v>
      </c>
      <c r="M7" s="492">
        <f>+K18*L7</f>
        <v>195000000</v>
      </c>
    </row>
    <row r="8" spans="3:13" x14ac:dyDescent="0.2">
      <c r="C8" s="429" t="s">
        <v>261</v>
      </c>
      <c r="D8" s="430"/>
      <c r="E8" s="430"/>
      <c r="F8" s="430"/>
      <c r="G8" s="430"/>
      <c r="H8" s="486" t="s">
        <v>305</v>
      </c>
      <c r="I8" s="487"/>
      <c r="J8" s="487"/>
      <c r="K8" s="488"/>
      <c r="L8" s="490"/>
      <c r="M8" s="493"/>
    </row>
    <row r="9" spans="3:13" ht="13.5" thickBot="1" x14ac:dyDescent="0.25">
      <c r="C9" s="436" t="s">
        <v>262</v>
      </c>
      <c r="D9" s="430"/>
      <c r="E9" s="430"/>
      <c r="F9" s="430"/>
      <c r="G9" s="430"/>
      <c r="H9" s="494" t="s">
        <v>306</v>
      </c>
      <c r="I9" s="495"/>
      <c r="J9" s="495"/>
      <c r="K9" s="496"/>
      <c r="L9" s="491"/>
      <c r="M9" s="464"/>
    </row>
    <row r="10" spans="3:13" x14ac:dyDescent="0.2">
      <c r="C10" s="436" t="s">
        <v>309</v>
      </c>
      <c r="D10" s="430"/>
      <c r="E10" s="430"/>
      <c r="F10" s="430"/>
      <c r="G10" s="430"/>
      <c r="H10" s="134"/>
      <c r="I10" s="133"/>
      <c r="J10" s="133"/>
      <c r="K10" s="133"/>
      <c r="L10" s="135"/>
      <c r="M10" s="135"/>
    </row>
    <row r="11" spans="3:13" x14ac:dyDescent="0.2">
      <c r="C11" s="429" t="s">
        <v>308</v>
      </c>
      <c r="D11" s="430"/>
      <c r="E11" s="430"/>
      <c r="F11" s="430"/>
      <c r="G11" s="430"/>
      <c r="H11" s="134"/>
      <c r="I11" s="133"/>
      <c r="J11" s="133"/>
      <c r="K11" s="133"/>
      <c r="L11" s="135"/>
      <c r="M11" s="135"/>
    </row>
    <row r="12" spans="3:13" ht="13.5" thickBot="1" x14ac:dyDescent="0.25">
      <c r="C12" t="s">
        <v>140</v>
      </c>
    </row>
    <row r="13" spans="3:13" x14ac:dyDescent="0.2">
      <c r="H13" s="481" t="s">
        <v>144</v>
      </c>
      <c r="I13" s="482"/>
      <c r="J13" s="482"/>
      <c r="K13" s="482"/>
      <c r="L13" s="482"/>
      <c r="M13" s="483"/>
    </row>
    <row r="14" spans="3:13" ht="13.5" thickBot="1" x14ac:dyDescent="0.25">
      <c r="C14" s="429" t="s">
        <v>86</v>
      </c>
      <c r="D14" s="430"/>
      <c r="E14" s="430"/>
      <c r="F14" s="430"/>
      <c r="G14" s="430"/>
      <c r="H14" s="464"/>
      <c r="I14" s="465"/>
      <c r="J14" s="465"/>
      <c r="K14" s="465"/>
      <c r="L14" s="465"/>
      <c r="M14" s="466"/>
    </row>
    <row r="15" spans="3:13" ht="13.5" thickBot="1" x14ac:dyDescent="0.25">
      <c r="C15" s="458" t="s">
        <v>87</v>
      </c>
      <c r="D15" s="436"/>
      <c r="E15" s="436" t="s">
        <v>99</v>
      </c>
      <c r="F15" s="430"/>
      <c r="H15" s="480" t="s">
        <v>145</v>
      </c>
      <c r="I15" s="478"/>
      <c r="J15" s="478"/>
      <c r="K15" s="478"/>
      <c r="L15" s="9" t="s">
        <v>81</v>
      </c>
      <c r="M15" s="9" t="s">
        <v>146</v>
      </c>
    </row>
    <row r="16" spans="3:13" ht="13.5" thickBot="1" x14ac:dyDescent="0.25">
      <c r="C16" s="458" t="s">
        <v>90</v>
      </c>
      <c r="D16" s="436"/>
      <c r="E16" s="436" t="s">
        <v>88</v>
      </c>
      <c r="F16" s="430"/>
      <c r="G16" s="430"/>
      <c r="H16" s="477" t="s">
        <v>89</v>
      </c>
      <c r="I16" s="478"/>
      <c r="J16" s="478"/>
      <c r="K16" s="478"/>
      <c r="L16" s="10">
        <v>18</v>
      </c>
      <c r="M16" s="34">
        <f>+K18*L16</f>
        <v>23400000</v>
      </c>
    </row>
    <row r="17" spans="3:13" ht="13.5" thickBot="1" x14ac:dyDescent="0.25">
      <c r="C17" s="458" t="s">
        <v>92</v>
      </c>
      <c r="D17" s="436"/>
      <c r="E17" s="436" t="s">
        <v>93</v>
      </c>
      <c r="F17" s="430"/>
      <c r="G17" s="430"/>
      <c r="H17" s="477" t="s">
        <v>91</v>
      </c>
      <c r="I17" s="478"/>
      <c r="J17" s="478"/>
      <c r="K17" s="478"/>
      <c r="L17" s="16">
        <v>18</v>
      </c>
      <c r="M17" s="34">
        <f>+L17*K18</f>
        <v>23400000</v>
      </c>
    </row>
    <row r="18" spans="3:13" ht="13.5" thickBot="1" x14ac:dyDescent="0.25">
      <c r="C18" s="458" t="s">
        <v>94</v>
      </c>
      <c r="D18" s="436"/>
      <c r="E18" s="436" t="s">
        <v>96</v>
      </c>
      <c r="F18" s="430"/>
      <c r="G18" s="430"/>
      <c r="H18" s="479" t="s">
        <v>275</v>
      </c>
      <c r="I18" s="479"/>
      <c r="J18" s="479"/>
      <c r="K18" s="33">
        <v>1300000</v>
      </c>
    </row>
    <row r="19" spans="3:13" ht="13.5" thickBot="1" x14ac:dyDescent="0.25">
      <c r="C19" s="458" t="s">
        <v>95</v>
      </c>
      <c r="D19" s="436"/>
      <c r="E19" s="436" t="s">
        <v>100</v>
      </c>
      <c r="F19" s="430"/>
      <c r="G19" s="430"/>
      <c r="H19" s="132"/>
    </row>
    <row r="20" spans="3:13" ht="20.25" customHeight="1" x14ac:dyDescent="0.2">
      <c r="C20" s="8"/>
      <c r="D20" s="8"/>
      <c r="E20" s="8"/>
      <c r="F20" s="8"/>
      <c r="G20" s="8"/>
      <c r="H20" s="461" t="s">
        <v>139</v>
      </c>
      <c r="I20" s="462"/>
      <c r="J20" s="462"/>
      <c r="K20" s="462"/>
      <c r="L20" s="462"/>
      <c r="M20" s="463"/>
    </row>
    <row r="21" spans="3:13" ht="13.5" thickBot="1" x14ac:dyDescent="0.25">
      <c r="C21" s="429" t="s">
        <v>287</v>
      </c>
      <c r="D21" s="430"/>
      <c r="E21" s="430"/>
      <c r="F21" s="430"/>
      <c r="G21" s="456"/>
      <c r="H21" s="464"/>
      <c r="I21" s="465"/>
      <c r="J21" s="465"/>
      <c r="K21" s="465"/>
      <c r="L21" s="465"/>
      <c r="M21" s="466"/>
    </row>
    <row r="22" spans="3:13" ht="13.5" thickBot="1" x14ac:dyDescent="0.25">
      <c r="C22" s="436" t="s">
        <v>106</v>
      </c>
      <c r="D22" s="430"/>
      <c r="E22" s="430"/>
      <c r="F22" s="430"/>
      <c r="G22" s="456"/>
      <c r="H22" s="459" t="s">
        <v>147</v>
      </c>
      <c r="I22" s="460"/>
      <c r="J22" s="459" t="s">
        <v>75</v>
      </c>
      <c r="K22" s="460"/>
      <c r="L22" s="467" t="s">
        <v>97</v>
      </c>
      <c r="M22" s="470" t="s">
        <v>98</v>
      </c>
    </row>
    <row r="23" spans="3:13" ht="13.5" thickBot="1" x14ac:dyDescent="0.25">
      <c r="D23" s="8"/>
      <c r="E23" s="128"/>
      <c r="F23" s="113"/>
      <c r="G23" s="129"/>
      <c r="H23" s="459" t="s">
        <v>101</v>
      </c>
      <c r="I23" s="460"/>
      <c r="J23" s="475" t="s">
        <v>102</v>
      </c>
      <c r="K23" s="476"/>
      <c r="L23" s="468"/>
      <c r="M23" s="471"/>
    </row>
    <row r="24" spans="3:13" ht="13.5" thickBot="1" x14ac:dyDescent="0.25">
      <c r="C24" s="11" t="s">
        <v>264</v>
      </c>
      <c r="E24" s="114" t="s">
        <v>265</v>
      </c>
      <c r="F24" s="111"/>
      <c r="G24" s="130"/>
      <c r="H24" s="18" t="s">
        <v>103</v>
      </c>
      <c r="I24" s="18" t="s">
        <v>104</v>
      </c>
      <c r="J24" s="18" t="s">
        <v>103</v>
      </c>
      <c r="K24" s="18" t="s">
        <v>104</v>
      </c>
      <c r="L24" s="469"/>
      <c r="M24" s="472"/>
    </row>
    <row r="25" spans="3:13" ht="13.5" thickBot="1" x14ac:dyDescent="0.25">
      <c r="C25" s="429" t="s">
        <v>108</v>
      </c>
      <c r="D25" s="430"/>
      <c r="E25" s="112" t="s">
        <v>107</v>
      </c>
      <c r="F25" s="128"/>
      <c r="G25" s="131"/>
      <c r="H25" s="457" t="s">
        <v>105</v>
      </c>
      <c r="I25" s="434">
        <v>2</v>
      </c>
      <c r="J25" s="473">
        <v>0</v>
      </c>
      <c r="K25" s="435">
        <f>+K18*I25</f>
        <v>2600000</v>
      </c>
      <c r="L25" s="438">
        <v>30</v>
      </c>
      <c r="M25" s="426">
        <f>+K18*L25</f>
        <v>39000000</v>
      </c>
    </row>
    <row r="26" spans="3:13" ht="13.5" thickBot="1" x14ac:dyDescent="0.25">
      <c r="C26" s="429" t="s">
        <v>110</v>
      </c>
      <c r="D26" s="430"/>
      <c r="E26" s="431" t="s">
        <v>109</v>
      </c>
      <c r="F26" s="432"/>
      <c r="G26" s="456"/>
      <c r="H26" s="457"/>
      <c r="I26" s="434"/>
      <c r="J26" s="474"/>
      <c r="K26" s="435"/>
      <c r="L26" s="438"/>
      <c r="M26" s="426"/>
    </row>
    <row r="27" spans="3:13" ht="13.5" thickBot="1" x14ac:dyDescent="0.25">
      <c r="C27" s="429" t="s">
        <v>113</v>
      </c>
      <c r="D27" s="430"/>
      <c r="E27" s="431" t="s">
        <v>111</v>
      </c>
      <c r="F27" s="432"/>
      <c r="G27" s="432"/>
      <c r="H27" s="437" t="s">
        <v>137</v>
      </c>
      <c r="I27" s="434">
        <v>4</v>
      </c>
      <c r="J27" s="426">
        <f>+K25+1</f>
        <v>2600001</v>
      </c>
      <c r="K27" s="435">
        <f>+K18*I27</f>
        <v>5200000</v>
      </c>
      <c r="L27" s="438">
        <v>20</v>
      </c>
      <c r="M27" s="426">
        <f>+K18*L27</f>
        <v>26000000</v>
      </c>
    </row>
    <row r="28" spans="3:13" ht="13.5" thickBot="1" x14ac:dyDescent="0.25">
      <c r="C28" s="429" t="s">
        <v>115</v>
      </c>
      <c r="D28" s="430"/>
      <c r="E28" s="427" t="s">
        <v>112</v>
      </c>
      <c r="F28" s="428"/>
      <c r="G28" s="428"/>
      <c r="H28" s="437"/>
      <c r="I28" s="434"/>
      <c r="J28" s="435"/>
      <c r="K28" s="435"/>
      <c r="L28" s="438"/>
      <c r="M28" s="426"/>
    </row>
    <row r="29" spans="3:13" x14ac:dyDescent="0.2">
      <c r="C29" s="430" t="s">
        <v>266</v>
      </c>
      <c r="D29" s="430"/>
      <c r="E29" s="431" t="s">
        <v>114</v>
      </c>
      <c r="F29" s="432"/>
      <c r="G29" s="433"/>
      <c r="H29" s="429" t="s">
        <v>116</v>
      </c>
      <c r="I29" s="430"/>
      <c r="J29" s="430"/>
      <c r="K29" s="430"/>
      <c r="L29" s="430"/>
      <c r="M29" s="430"/>
    </row>
    <row r="30" spans="3:13" x14ac:dyDescent="0.2">
      <c r="C30" s="430"/>
      <c r="D30" s="430"/>
      <c r="E30" s="440" t="s">
        <v>263</v>
      </c>
      <c r="F30" s="372"/>
      <c r="G30" s="412"/>
      <c r="H30" s="429" t="s">
        <v>141</v>
      </c>
      <c r="I30" s="430"/>
      <c r="J30" s="430"/>
      <c r="K30" s="430"/>
      <c r="L30" s="430"/>
      <c r="M30" s="346"/>
    </row>
    <row r="31" spans="3:13" x14ac:dyDescent="0.2">
      <c r="C31" s="424" t="s">
        <v>258</v>
      </c>
      <c r="D31" s="425"/>
    </row>
    <row r="32" spans="3:13" x14ac:dyDescent="0.2">
      <c r="C32" s="425" t="s">
        <v>257</v>
      </c>
      <c r="D32" s="441"/>
      <c r="E32" s="441"/>
      <c r="F32" s="441"/>
      <c r="G32" s="441"/>
      <c r="H32" s="441"/>
      <c r="I32" s="441"/>
      <c r="J32" s="441"/>
      <c r="K32" s="441"/>
      <c r="L32" s="441"/>
      <c r="M32" s="441"/>
    </row>
    <row r="33" spans="2:13" x14ac:dyDescent="0.2">
      <c r="C33" s="429" t="s">
        <v>288</v>
      </c>
      <c r="D33" s="430"/>
      <c r="E33" s="430"/>
      <c r="F33" s="430"/>
      <c r="G33" s="430"/>
      <c r="H33" s="439"/>
      <c r="I33" s="346"/>
      <c r="J33" s="346"/>
      <c r="K33" s="346"/>
      <c r="L33" s="346"/>
    </row>
    <row r="34" spans="2:13" x14ac:dyDescent="0.2">
      <c r="C34" s="13" t="s">
        <v>117</v>
      </c>
      <c r="D34" s="436" t="s">
        <v>118</v>
      </c>
      <c r="E34" s="430"/>
      <c r="F34" s="430"/>
      <c r="G34" s="430"/>
      <c r="H34" s="436" t="s">
        <v>304</v>
      </c>
      <c r="I34" s="430"/>
      <c r="J34" s="430"/>
      <c r="K34" s="430"/>
      <c r="L34" s="430"/>
      <c r="M34" s="346"/>
    </row>
    <row r="35" spans="2:13" x14ac:dyDescent="0.2">
      <c r="C35" s="13" t="s">
        <v>119</v>
      </c>
      <c r="D35" s="436" t="s">
        <v>120</v>
      </c>
      <c r="E35" s="430"/>
      <c r="F35" s="430"/>
      <c r="G35" s="430"/>
      <c r="H35" s="13" t="s">
        <v>121</v>
      </c>
      <c r="I35" s="12" t="s">
        <v>122</v>
      </c>
      <c r="J35" s="13" t="s">
        <v>123</v>
      </c>
      <c r="K35" s="12" t="s">
        <v>124</v>
      </c>
      <c r="L35" s="8"/>
    </row>
    <row r="36" spans="2:13" x14ac:dyDescent="0.2">
      <c r="C36" s="13" t="s">
        <v>250</v>
      </c>
      <c r="D36" s="436" t="s">
        <v>251</v>
      </c>
      <c r="E36" s="430"/>
      <c r="F36" s="430"/>
      <c r="G36" s="430"/>
      <c r="H36" s="13" t="s">
        <v>125</v>
      </c>
      <c r="I36" s="12" t="s">
        <v>126</v>
      </c>
      <c r="J36" s="13" t="s">
        <v>127</v>
      </c>
      <c r="K36" s="12" t="s">
        <v>128</v>
      </c>
      <c r="L36" s="8"/>
    </row>
    <row r="37" spans="2:13" x14ac:dyDescent="0.2">
      <c r="C37" s="8"/>
      <c r="D37" s="8"/>
      <c r="E37" s="8"/>
      <c r="F37" s="8"/>
      <c r="G37" s="8"/>
      <c r="H37" s="11" t="s">
        <v>129</v>
      </c>
      <c r="I37" s="8" t="s">
        <v>130</v>
      </c>
      <c r="J37" s="11" t="s">
        <v>131</v>
      </c>
      <c r="K37" s="8" t="s">
        <v>132</v>
      </c>
      <c r="L37" s="8"/>
    </row>
    <row r="38" spans="2:13" x14ac:dyDescent="0.2">
      <c r="C38" s="429" t="s">
        <v>289</v>
      </c>
      <c r="D38" s="430"/>
      <c r="E38" s="430"/>
      <c r="F38" s="430"/>
      <c r="G38" s="430"/>
      <c r="I38" s="14" t="s">
        <v>133</v>
      </c>
    </row>
    <row r="39" spans="2:13" x14ac:dyDescent="0.2">
      <c r="C39" s="13" t="s">
        <v>134</v>
      </c>
      <c r="D39" s="13" t="s">
        <v>135</v>
      </c>
      <c r="E39" s="436" t="s">
        <v>249</v>
      </c>
      <c r="F39" s="346"/>
      <c r="G39" s="8"/>
    </row>
    <row r="40" spans="2:13" ht="4.5" customHeight="1" x14ac:dyDescent="0.2"/>
    <row r="41" spans="2:13" ht="15.75" x14ac:dyDescent="0.25">
      <c r="C41" s="450" t="s">
        <v>259</v>
      </c>
      <c r="D41" s="451"/>
      <c r="E41" s="451"/>
      <c r="F41" s="451"/>
      <c r="G41" s="451"/>
      <c r="H41" s="451"/>
      <c r="I41" s="451"/>
      <c r="J41" s="451"/>
      <c r="K41" s="451"/>
      <c r="L41" s="451"/>
      <c r="M41" s="451"/>
    </row>
    <row r="42" spans="2:13" x14ac:dyDescent="0.2">
      <c r="C42" s="452" t="s">
        <v>260</v>
      </c>
      <c r="D42" s="453"/>
      <c r="E42" s="453"/>
      <c r="F42" s="453"/>
      <c r="G42" s="453"/>
      <c r="H42" s="453"/>
      <c r="I42" s="453"/>
      <c r="J42" s="453"/>
      <c r="K42" s="453"/>
      <c r="L42" s="453"/>
      <c r="M42" s="453"/>
    </row>
    <row r="43" spans="2:13" ht="15.75" x14ac:dyDescent="0.2">
      <c r="B43" s="15"/>
      <c r="C43" s="421" t="s">
        <v>310</v>
      </c>
      <c r="D43" s="422"/>
      <c r="E43" s="422"/>
      <c r="F43" s="422"/>
      <c r="G43" s="422"/>
      <c r="H43" s="422"/>
      <c r="I43" s="422"/>
      <c r="J43" s="422"/>
      <c r="K43" s="422"/>
      <c r="L43" s="422"/>
      <c r="M43" s="422"/>
    </row>
    <row r="44" spans="2:13" ht="15.75" x14ac:dyDescent="0.2">
      <c r="B44" s="15"/>
      <c r="C44" s="421" t="s">
        <v>290</v>
      </c>
      <c r="D44" s="422"/>
      <c r="E44" s="422"/>
      <c r="F44" s="422"/>
      <c r="G44" s="422"/>
      <c r="H44" s="422"/>
      <c r="I44" s="422"/>
      <c r="J44" s="422"/>
      <c r="K44" s="422"/>
      <c r="L44" s="422"/>
      <c r="M44" s="422"/>
    </row>
    <row r="45" spans="2:13" ht="15.75" x14ac:dyDescent="0.2">
      <c r="B45" s="15"/>
      <c r="C45" s="423" t="s">
        <v>291</v>
      </c>
      <c r="D45" s="422"/>
      <c r="E45" s="422"/>
      <c r="F45" s="422"/>
      <c r="G45" s="422"/>
      <c r="H45" s="422"/>
      <c r="I45" s="422"/>
      <c r="J45" s="422"/>
      <c r="K45" s="422"/>
      <c r="L45" s="422"/>
      <c r="M45" s="422"/>
    </row>
    <row r="46" spans="2:13" ht="28.5" customHeight="1" x14ac:dyDescent="0.2">
      <c r="B46" s="15"/>
      <c r="C46" s="447" t="s">
        <v>238</v>
      </c>
      <c r="D46" s="448"/>
      <c r="E46" s="448"/>
      <c r="F46" s="448"/>
      <c r="G46" s="448"/>
      <c r="H46" s="448"/>
      <c r="I46" s="448"/>
      <c r="J46" s="448"/>
      <c r="K46" s="448"/>
      <c r="L46" s="448"/>
      <c r="M46" s="449"/>
    </row>
    <row r="47" spans="2:13" ht="15.75" customHeight="1" x14ac:dyDescent="0.2">
      <c r="B47" s="15"/>
      <c r="C47" s="447" t="s">
        <v>277</v>
      </c>
      <c r="D47" s="141"/>
      <c r="E47" s="141"/>
      <c r="F47" s="141"/>
      <c r="G47" s="141"/>
      <c r="H47" s="141"/>
      <c r="I47" s="141"/>
      <c r="J47" s="141"/>
      <c r="K47" s="141"/>
      <c r="L47" s="141"/>
      <c r="M47" s="142"/>
    </row>
    <row r="48" spans="2:13" ht="27" customHeight="1" x14ac:dyDescent="0.2">
      <c r="B48" s="15"/>
      <c r="C48" s="442" t="s">
        <v>267</v>
      </c>
      <c r="D48" s="443"/>
      <c r="E48" s="443"/>
      <c r="F48" s="443"/>
      <c r="G48" s="443"/>
      <c r="H48" s="443"/>
      <c r="I48" s="443"/>
      <c r="J48" s="443"/>
      <c r="K48" s="443"/>
      <c r="L48" s="443"/>
      <c r="M48" s="443"/>
    </row>
    <row r="49" spans="2:13" ht="14.25" customHeight="1" x14ac:dyDescent="0.2">
      <c r="B49" s="15"/>
      <c r="C49" s="442" t="s">
        <v>278</v>
      </c>
      <c r="D49" s="443"/>
      <c r="E49" s="443"/>
      <c r="F49" s="443"/>
      <c r="G49" s="443"/>
      <c r="H49" s="443"/>
      <c r="I49" s="443"/>
      <c r="J49" s="443"/>
      <c r="K49" s="443"/>
      <c r="L49" s="443"/>
      <c r="M49" s="443"/>
    </row>
    <row r="50" spans="2:13" ht="27" customHeight="1" x14ac:dyDescent="0.2">
      <c r="B50" s="15"/>
      <c r="C50" s="442" t="s">
        <v>279</v>
      </c>
      <c r="D50" s="443"/>
      <c r="E50" s="443"/>
      <c r="F50" s="443"/>
      <c r="G50" s="443"/>
      <c r="H50" s="443"/>
      <c r="I50" s="443"/>
      <c r="J50" s="443"/>
      <c r="K50" s="443"/>
      <c r="L50" s="443"/>
      <c r="M50" s="443"/>
    </row>
    <row r="51" spans="2:13" ht="27.75" customHeight="1" x14ac:dyDescent="0.2">
      <c r="B51" s="15"/>
      <c r="C51" s="442" t="s">
        <v>268</v>
      </c>
      <c r="D51" s="443"/>
      <c r="E51" s="443"/>
      <c r="F51" s="443"/>
      <c r="G51" s="443"/>
      <c r="H51" s="443"/>
      <c r="I51" s="443"/>
      <c r="J51" s="443"/>
      <c r="K51" s="443"/>
      <c r="L51" s="443"/>
      <c r="M51" s="443"/>
    </row>
    <row r="52" spans="2:13" ht="27" customHeight="1" x14ac:dyDescent="0.2">
      <c r="B52" s="15"/>
      <c r="C52" s="442" t="s">
        <v>239</v>
      </c>
      <c r="D52" s="443"/>
      <c r="E52" s="443"/>
      <c r="F52" s="443"/>
      <c r="G52" s="443"/>
      <c r="H52" s="443"/>
      <c r="I52" s="443"/>
      <c r="J52" s="443"/>
      <c r="K52" s="443"/>
      <c r="L52" s="443"/>
      <c r="M52" s="443"/>
    </row>
    <row r="53" spans="2:13" ht="27.75" customHeight="1" x14ac:dyDescent="0.2">
      <c r="B53" s="15"/>
      <c r="C53" s="442" t="s">
        <v>254</v>
      </c>
      <c r="D53" s="443"/>
      <c r="E53" s="443"/>
      <c r="F53" s="443"/>
      <c r="G53" s="443"/>
      <c r="H53" s="443"/>
      <c r="I53" s="443"/>
      <c r="J53" s="443"/>
      <c r="K53" s="443"/>
      <c r="L53" s="443"/>
      <c r="M53" s="443"/>
    </row>
    <row r="54" spans="2:13" ht="25.5" customHeight="1" x14ac:dyDescent="0.2">
      <c r="B54" s="15"/>
      <c r="C54" s="442" t="s">
        <v>280</v>
      </c>
      <c r="D54" s="443"/>
      <c r="E54" s="443"/>
      <c r="F54" s="443"/>
      <c r="G54" s="443"/>
      <c r="H54" s="443"/>
      <c r="I54" s="443"/>
      <c r="J54" s="443"/>
      <c r="K54" s="443"/>
      <c r="L54" s="443"/>
      <c r="M54" s="443"/>
    </row>
    <row r="55" spans="2:13" ht="27" customHeight="1" x14ac:dyDescent="0.2">
      <c r="B55" s="15"/>
      <c r="C55" s="442" t="s">
        <v>255</v>
      </c>
      <c r="D55" s="443"/>
      <c r="E55" s="443"/>
      <c r="F55" s="443"/>
      <c r="G55" s="443"/>
      <c r="H55" s="443"/>
      <c r="I55" s="443"/>
      <c r="J55" s="443"/>
      <c r="K55" s="443"/>
      <c r="L55" s="443"/>
      <c r="M55" s="443"/>
    </row>
    <row r="56" spans="2:13" ht="39" customHeight="1" x14ac:dyDescent="0.2">
      <c r="B56" s="15"/>
      <c r="C56" s="442" t="s">
        <v>284</v>
      </c>
      <c r="D56" s="443"/>
      <c r="E56" s="443"/>
      <c r="F56" s="443"/>
      <c r="G56" s="443"/>
      <c r="H56" s="443"/>
      <c r="I56" s="443"/>
      <c r="J56" s="443"/>
      <c r="K56" s="443"/>
      <c r="L56" s="443"/>
      <c r="M56" s="443"/>
    </row>
    <row r="57" spans="2:13" ht="15.75" x14ac:dyDescent="0.2">
      <c r="B57" s="15"/>
      <c r="C57" s="442" t="s">
        <v>311</v>
      </c>
      <c r="D57" s="443"/>
      <c r="E57" s="443"/>
      <c r="F57" s="443"/>
      <c r="G57" s="443"/>
      <c r="H57" s="443"/>
      <c r="I57" s="443"/>
      <c r="J57" s="443"/>
      <c r="K57" s="443"/>
      <c r="L57" s="443"/>
      <c r="M57" s="443"/>
    </row>
    <row r="58" spans="2:13" ht="28.5" customHeight="1" x14ac:dyDescent="0.2">
      <c r="B58" s="15"/>
      <c r="C58" s="442" t="s">
        <v>292</v>
      </c>
      <c r="D58" s="443"/>
      <c r="E58" s="443"/>
      <c r="F58" s="443"/>
      <c r="G58" s="443"/>
      <c r="H58" s="443"/>
      <c r="I58" s="443"/>
      <c r="J58" s="443"/>
      <c r="K58" s="443"/>
      <c r="L58" s="443"/>
      <c r="M58" s="443"/>
    </row>
    <row r="59" spans="2:13" ht="17.25" customHeight="1" x14ac:dyDescent="0.2">
      <c r="B59" s="15"/>
      <c r="C59" s="444" t="s">
        <v>253</v>
      </c>
      <c r="D59" s="445"/>
      <c r="E59" s="445"/>
      <c r="F59" s="445"/>
      <c r="G59" s="445"/>
      <c r="H59" s="445"/>
      <c r="I59" s="445"/>
      <c r="J59" s="445"/>
      <c r="K59" s="445"/>
      <c r="L59" s="445"/>
      <c r="M59" s="446"/>
    </row>
    <row r="60" spans="2:13" ht="63" customHeight="1" x14ac:dyDescent="0.2">
      <c r="B60" s="15"/>
      <c r="C60" s="442" t="s">
        <v>269</v>
      </c>
      <c r="D60" s="443"/>
      <c r="E60" s="443"/>
      <c r="F60" s="443"/>
      <c r="G60" s="443"/>
      <c r="H60" s="443"/>
      <c r="I60" s="443"/>
      <c r="J60" s="443"/>
      <c r="K60" s="443"/>
      <c r="L60" s="443"/>
      <c r="M60" s="443"/>
    </row>
    <row r="61" spans="2:13" ht="53.25" customHeight="1" x14ac:dyDescent="0.2">
      <c r="B61" s="15"/>
      <c r="C61" s="442" t="s">
        <v>285</v>
      </c>
      <c r="D61" s="443"/>
      <c r="E61" s="443"/>
      <c r="F61" s="443"/>
      <c r="G61" s="443"/>
      <c r="H61" s="443"/>
      <c r="I61" s="443"/>
      <c r="J61" s="443"/>
      <c r="K61" s="443"/>
      <c r="L61" s="443"/>
      <c r="M61" s="443"/>
    </row>
    <row r="62" spans="2:13" ht="28.5" customHeight="1" x14ac:dyDescent="0.2">
      <c r="B62" s="15"/>
      <c r="C62" s="442" t="s">
        <v>281</v>
      </c>
      <c r="D62" s="443"/>
      <c r="E62" s="443"/>
      <c r="F62" s="443"/>
      <c r="G62" s="443"/>
      <c r="H62" s="443"/>
      <c r="I62" s="443"/>
      <c r="J62" s="443"/>
      <c r="K62" s="443"/>
      <c r="L62" s="443"/>
      <c r="M62" s="443"/>
    </row>
    <row r="63" spans="2:13" ht="29.25" customHeight="1" x14ac:dyDescent="0.2">
      <c r="B63" s="15"/>
      <c r="C63" s="442" t="s">
        <v>282</v>
      </c>
      <c r="D63" s="443"/>
      <c r="E63" s="443"/>
      <c r="F63" s="443"/>
      <c r="G63" s="443"/>
      <c r="H63" s="443"/>
      <c r="I63" s="443"/>
      <c r="J63" s="443"/>
      <c r="K63" s="443"/>
      <c r="L63" s="443"/>
      <c r="M63" s="443"/>
    </row>
    <row r="64" spans="2:13" ht="40.5" customHeight="1" x14ac:dyDescent="0.2">
      <c r="B64" s="15"/>
      <c r="C64" s="442" t="s">
        <v>240</v>
      </c>
      <c r="D64" s="443"/>
      <c r="E64" s="443"/>
      <c r="F64" s="443"/>
      <c r="G64" s="443"/>
      <c r="H64" s="443"/>
      <c r="I64" s="443"/>
      <c r="J64" s="443"/>
      <c r="K64" s="443"/>
      <c r="L64" s="443"/>
      <c r="M64" s="443"/>
    </row>
    <row r="65" spans="2:13" ht="15.75" x14ac:dyDescent="0.2">
      <c r="B65" s="15"/>
      <c r="C65" s="442" t="s">
        <v>241</v>
      </c>
      <c r="D65" s="443"/>
      <c r="E65" s="443"/>
      <c r="F65" s="443"/>
      <c r="G65" s="443"/>
      <c r="H65" s="443"/>
      <c r="I65" s="443"/>
      <c r="J65" s="443"/>
      <c r="K65" s="443"/>
      <c r="L65" s="443"/>
      <c r="M65" s="443"/>
    </row>
    <row r="66" spans="2:13" ht="15.75" x14ac:dyDescent="0.2">
      <c r="B66" s="15"/>
      <c r="C66" s="442" t="s">
        <v>242</v>
      </c>
      <c r="D66" s="443"/>
      <c r="E66" s="443"/>
      <c r="F66" s="443"/>
      <c r="G66" s="443"/>
      <c r="H66" s="443"/>
      <c r="I66" s="443"/>
      <c r="J66" s="443"/>
      <c r="K66" s="443"/>
      <c r="L66" s="443"/>
      <c r="M66" s="443"/>
    </row>
    <row r="67" spans="2:13" ht="27" customHeight="1" x14ac:dyDescent="0.2">
      <c r="B67" s="15"/>
      <c r="C67" s="442" t="s">
        <v>283</v>
      </c>
      <c r="D67" s="443"/>
      <c r="E67" s="443"/>
      <c r="F67" s="443"/>
      <c r="G67" s="443"/>
      <c r="H67" s="443"/>
      <c r="I67" s="443"/>
      <c r="J67" s="443"/>
      <c r="K67" s="443"/>
      <c r="L67" s="443"/>
      <c r="M67" s="443"/>
    </row>
    <row r="68" spans="2:13" ht="13.5" customHeight="1" x14ac:dyDescent="0.2">
      <c r="B68" s="15"/>
      <c r="C68" s="442" t="s">
        <v>270</v>
      </c>
      <c r="D68" s="443"/>
      <c r="E68" s="443"/>
      <c r="F68" s="443"/>
      <c r="G68" s="443"/>
      <c r="H68" s="443"/>
      <c r="I68" s="443"/>
      <c r="J68" s="443"/>
      <c r="K68" s="443"/>
      <c r="L68" s="443"/>
      <c r="M68" s="443"/>
    </row>
    <row r="69" spans="2:13" ht="25.5" customHeight="1" x14ac:dyDescent="0.2">
      <c r="B69" s="15"/>
      <c r="C69" s="442" t="s">
        <v>272</v>
      </c>
      <c r="D69" s="443"/>
      <c r="E69" s="443"/>
      <c r="F69" s="443"/>
      <c r="G69" s="443"/>
      <c r="H69" s="443"/>
      <c r="I69" s="443"/>
      <c r="J69" s="443"/>
      <c r="K69" s="443"/>
      <c r="L69" s="443"/>
      <c r="M69" s="443"/>
    </row>
    <row r="70" spans="2:13" ht="27" customHeight="1" x14ac:dyDescent="0.2">
      <c r="B70" s="15"/>
      <c r="C70" s="442" t="s">
        <v>271</v>
      </c>
      <c r="D70" s="443"/>
      <c r="E70" s="443"/>
      <c r="F70" s="443"/>
      <c r="G70" s="443"/>
      <c r="H70" s="443"/>
      <c r="I70" s="443"/>
      <c r="J70" s="443"/>
      <c r="K70" s="443"/>
      <c r="L70" s="443"/>
      <c r="M70" s="443"/>
    </row>
    <row r="71" spans="2:13" ht="26.25" customHeight="1" x14ac:dyDescent="0.25">
      <c r="B71" s="17">
        <f>SUM(B43:B70)</f>
        <v>0</v>
      </c>
      <c r="C71" s="454" t="s">
        <v>243</v>
      </c>
      <c r="D71" s="455"/>
      <c r="E71" s="455"/>
      <c r="F71" s="455"/>
      <c r="G71" s="455"/>
      <c r="H71" s="455"/>
      <c r="I71" s="455"/>
      <c r="J71" s="455"/>
      <c r="K71" s="455"/>
      <c r="L71" s="455"/>
      <c r="M71" s="455"/>
    </row>
  </sheetData>
  <sheetProtection algorithmName="SHA-512" hashValue="5e1BTUE1S7BXTPWUzLWNIeuGIk5qqqpvrD+jkujhevSTOrO9hsp54YlL7uA1hTjN7ffBRCz7S7VTylfxNQmk2g==" saltValue="l+61cUUJRyjBWKUKP0rm4A==" spinCount="100000" sheet="1" selectLockedCells="1"/>
  <mergeCells count="109">
    <mergeCell ref="C8:G8"/>
    <mergeCell ref="C16:D16"/>
    <mergeCell ref="C2:M2"/>
    <mergeCell ref="C3:G3"/>
    <mergeCell ref="C4:D4"/>
    <mergeCell ref="H3:M3"/>
    <mergeCell ref="C5:G5"/>
    <mergeCell ref="H4:K4"/>
    <mergeCell ref="C6:G6"/>
    <mergeCell ref="H5:K5"/>
    <mergeCell ref="C7:G7"/>
    <mergeCell ref="H6:K6"/>
    <mergeCell ref="H15:K15"/>
    <mergeCell ref="E15:F15"/>
    <mergeCell ref="C14:G14"/>
    <mergeCell ref="H13:M14"/>
    <mergeCell ref="C9:G9"/>
    <mergeCell ref="C10:G10"/>
    <mergeCell ref="H7:K7"/>
    <mergeCell ref="H8:K8"/>
    <mergeCell ref="L7:L9"/>
    <mergeCell ref="M7:M9"/>
    <mergeCell ref="H9:K9"/>
    <mergeCell ref="C11:G11"/>
    <mergeCell ref="C17:D17"/>
    <mergeCell ref="E17:G17"/>
    <mergeCell ref="C15:D15"/>
    <mergeCell ref="E16:G16"/>
    <mergeCell ref="H16:K16"/>
    <mergeCell ref="H18:J18"/>
    <mergeCell ref="E18:G18"/>
    <mergeCell ref="H22:I22"/>
    <mergeCell ref="C21:G21"/>
    <mergeCell ref="H17:K17"/>
    <mergeCell ref="C22:G22"/>
    <mergeCell ref="C18:D18"/>
    <mergeCell ref="C25:D25"/>
    <mergeCell ref="E26:G26"/>
    <mergeCell ref="H25:H26"/>
    <mergeCell ref="I25:I26"/>
    <mergeCell ref="C19:D19"/>
    <mergeCell ref="C26:D26"/>
    <mergeCell ref="E19:G19"/>
    <mergeCell ref="H23:I23"/>
    <mergeCell ref="H20:M21"/>
    <mergeCell ref="L22:L24"/>
    <mergeCell ref="M22:M24"/>
    <mergeCell ref="L25:L26"/>
    <mergeCell ref="M25:M26"/>
    <mergeCell ref="J25:J26"/>
    <mergeCell ref="K25:K26"/>
    <mergeCell ref="J22:K22"/>
    <mergeCell ref="J23:K23"/>
    <mergeCell ref="D35:G35"/>
    <mergeCell ref="D36:G36"/>
    <mergeCell ref="C38:G38"/>
    <mergeCell ref="C41:M41"/>
    <mergeCell ref="C42:M42"/>
    <mergeCell ref="C43:M43"/>
    <mergeCell ref="C61:M61"/>
    <mergeCell ref="C66:M66"/>
    <mergeCell ref="C71:M71"/>
    <mergeCell ref="C67:M67"/>
    <mergeCell ref="C68:M68"/>
    <mergeCell ref="C70:M70"/>
    <mergeCell ref="C69:M69"/>
    <mergeCell ref="C65:M65"/>
    <mergeCell ref="C63:M63"/>
    <mergeCell ref="C64:M64"/>
    <mergeCell ref="C62:M62"/>
    <mergeCell ref="C60:M60"/>
    <mergeCell ref="C56:M56"/>
    <mergeCell ref="C59:M59"/>
    <mergeCell ref="C46:M46"/>
    <mergeCell ref="C47:M47"/>
    <mergeCell ref="C48:M48"/>
    <mergeCell ref="C52:M52"/>
    <mergeCell ref="C51:M51"/>
    <mergeCell ref="C49:M49"/>
    <mergeCell ref="C50:M50"/>
    <mergeCell ref="C57:M57"/>
    <mergeCell ref="C58:M58"/>
    <mergeCell ref="C53:M53"/>
    <mergeCell ref="C54:M54"/>
    <mergeCell ref="C55:M55"/>
    <mergeCell ref="C44:M44"/>
    <mergeCell ref="C45:M45"/>
    <mergeCell ref="C31:D31"/>
    <mergeCell ref="M27:M28"/>
    <mergeCell ref="E28:G28"/>
    <mergeCell ref="C27:D27"/>
    <mergeCell ref="E29:G29"/>
    <mergeCell ref="C28:D28"/>
    <mergeCell ref="E27:G27"/>
    <mergeCell ref="I27:I28"/>
    <mergeCell ref="J27:J28"/>
    <mergeCell ref="K27:K28"/>
    <mergeCell ref="E39:F39"/>
    <mergeCell ref="H27:H28"/>
    <mergeCell ref="L27:L28"/>
    <mergeCell ref="H29:M29"/>
    <mergeCell ref="H30:M30"/>
    <mergeCell ref="C33:G33"/>
    <mergeCell ref="H33:L33"/>
    <mergeCell ref="E30:G30"/>
    <mergeCell ref="C29:D30"/>
    <mergeCell ref="C32:M32"/>
    <mergeCell ref="D34:G34"/>
    <mergeCell ref="H34:M34"/>
  </mergeCells>
  <phoneticPr fontId="10" type="noConversion"/>
  <pageMargins left="0.39370078740157483" right="0.31496062992125984" top="0.19685039370078741" bottom="0.15748031496062992" header="0" footer="0"/>
  <pageSetup paperSize="187" scale="5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Formulario 2024</vt:lpstr>
      <vt:lpstr>Declaracion</vt:lpstr>
      <vt:lpstr>Guia diligenciamiento, doc sopt</vt:lpstr>
      <vt:lpstr>Declaracion!Área_de_impresión</vt:lpstr>
      <vt:lpstr>'Formulario 2024'!Área_de_impresión</vt:lpstr>
      <vt:lpstr>'Guia diligenciamiento, doc sopt'!Área_de_impresión</vt:lpstr>
    </vt:vector>
  </TitlesOfParts>
  <Company>Inurbe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Inurbe</dc:creator>
  <cp:lastModifiedBy>PORT-77678</cp:lastModifiedBy>
  <cp:lastPrinted>2024-05-24T13:21:34Z</cp:lastPrinted>
  <dcterms:created xsi:type="dcterms:W3CDTF">2001-02-07T14:13:43Z</dcterms:created>
  <dcterms:modified xsi:type="dcterms:W3CDTF">2024-09-04T16:11:24Z</dcterms:modified>
</cp:coreProperties>
</file>