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heckCompatibility="1"/>
  <mc:AlternateContent xmlns:mc="http://schemas.openxmlformats.org/markup-compatibility/2006">
    <mc:Choice Requires="x15">
      <x15ac:absPath xmlns:x15ac="http://schemas.microsoft.com/office/spreadsheetml/2010/11/ac" url="G:\Mi unidad\COMFACAUCA\Formulario Afiliados comfacauca\Formulario 2024\"/>
    </mc:Choice>
  </mc:AlternateContent>
  <bookViews>
    <workbookView xWindow="-120" yWindow="-120" windowWidth="20730" windowHeight="11040" tabRatio="599"/>
  </bookViews>
  <sheets>
    <sheet name="Formulario 2024" sheetId="47" r:id="rId1"/>
    <sheet name="Declaracion" sheetId="42" r:id="rId2"/>
    <sheet name="Guia diligenciamiento, doc sopt" sheetId="45" r:id="rId3"/>
  </sheets>
  <definedNames>
    <definedName name="_xlnm.Print_Area" localSheetId="1">Declaracion!$B$1:$AA$67</definedName>
    <definedName name="_xlnm.Print_Area" localSheetId="0">'Formulario 2024'!$A$1:$CL$135</definedName>
    <definedName name="_xlnm.Print_Area" localSheetId="2">'Guia diligenciamiento, doc sopt'!$A$1:$M$69</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M51" i="47" l="1"/>
  <c r="M7" i="45" l="1"/>
  <c r="CU17" i="47" l="1"/>
  <c r="CU18" i="47"/>
  <c r="CU26" i="47"/>
  <c r="C13" i="42" l="1"/>
  <c r="R58" i="42" s="1"/>
  <c r="V13" i="42"/>
  <c r="E9" i="42"/>
  <c r="D58" i="42" s="1"/>
  <c r="B7" i="42" l="1"/>
  <c r="B57" i="42" s="1"/>
  <c r="F5" i="42"/>
  <c r="BN127" i="47" l="1"/>
  <c r="BN123" i="47"/>
  <c r="C123" i="47"/>
  <c r="AT93" i="47"/>
  <c r="BZ86" i="47"/>
  <c r="AH86" i="47"/>
  <c r="AM72" i="47"/>
  <c r="CJ66" i="47"/>
  <c r="BI66" i="47"/>
  <c r="M5" i="42" s="1"/>
  <c r="AQ66" i="47"/>
  <c r="U66" i="47"/>
  <c r="BI64" i="47"/>
  <c r="T64" i="47"/>
  <c r="CV52" i="47"/>
  <c r="DB40" i="47"/>
  <c r="L37" i="47"/>
  <c r="BG37" i="47" s="1"/>
  <c r="CV35" i="47"/>
  <c r="CV34" i="47"/>
  <c r="CU34" i="47"/>
  <c r="CT34" i="47"/>
  <c r="CT33" i="47"/>
  <c r="CV32" i="47"/>
  <c r="CT32" i="47"/>
  <c r="CD32" i="47"/>
  <c r="CV31" i="47"/>
  <c r="CT31" i="47"/>
  <c r="B31" i="47"/>
  <c r="CV30" i="47"/>
  <c r="CT30" i="47"/>
  <c r="B30" i="47"/>
  <c r="CV29" i="47"/>
  <c r="CT29" i="47"/>
  <c r="B29" i="47"/>
  <c r="CV28" i="47"/>
  <c r="B28" i="47"/>
  <c r="CV27" i="47"/>
  <c r="CU27" i="47"/>
  <c r="CT28" i="47" s="1"/>
  <c r="B27" i="47"/>
  <c r="CT27" i="47"/>
  <c r="B26" i="47"/>
  <c r="CV25" i="47"/>
  <c r="CU25" i="47"/>
  <c r="CT26" i="47" s="1"/>
  <c r="B25" i="47"/>
  <c r="CV24" i="47"/>
  <c r="CU24" i="47"/>
  <c r="CT25" i="47" s="1"/>
  <c r="B24" i="47"/>
  <c r="CS20" i="47"/>
  <c r="CS18" i="47"/>
  <c r="CS17" i="47"/>
  <c r="CV16" i="47"/>
  <c r="CU16" i="47"/>
  <c r="CT16" i="47"/>
  <c r="CS13" i="47"/>
  <c r="B11" i="42" l="1"/>
  <c r="P57" i="42" s="1"/>
  <c r="CS56" i="47"/>
  <c r="CS35" i="47"/>
  <c r="CS59" i="47"/>
  <c r="CS57" i="47"/>
  <c r="CS60" i="47"/>
  <c r="CS58" i="47"/>
  <c r="CS61" i="47"/>
  <c r="CS54" i="47"/>
  <c r="CS62" i="47"/>
  <c r="CS63" i="47"/>
  <c r="CS64" i="47"/>
  <c r="CS55" i="47"/>
  <c r="CS27" i="47"/>
  <c r="CS31" i="47"/>
  <c r="CS29" i="47"/>
  <c r="CS24" i="47"/>
  <c r="C127" i="47"/>
  <c r="AT92" i="47"/>
  <c r="BO80" i="47"/>
  <c r="CS34" i="47"/>
  <c r="CS26" i="47"/>
  <c r="CS33" i="47"/>
  <c r="CS40" i="47"/>
  <c r="CS47" i="47"/>
  <c r="CS45" i="47"/>
  <c r="CS46" i="47"/>
  <c r="AT91" i="47"/>
  <c r="CS41" i="47"/>
  <c r="CS48" i="47"/>
  <c r="CS28" i="47"/>
  <c r="CS30" i="47"/>
  <c r="CS32" i="47"/>
  <c r="DB41" i="47"/>
  <c r="CS49" i="47"/>
  <c r="AO55" i="47"/>
  <c r="CS25" i="47"/>
  <c r="CS42" i="47"/>
  <c r="CS50" i="47"/>
  <c r="CS43" i="47"/>
  <c r="CS44" i="47"/>
  <c r="BQ54" i="47" l="1"/>
  <c r="AT94" i="47"/>
  <c r="BC75" i="47" s="1"/>
  <c r="C55" i="47"/>
  <c r="P55" i="47"/>
  <c r="CS80" i="47" l="1"/>
  <c r="C75" i="47"/>
  <c r="AE54" i="47"/>
  <c r="BL56" i="47"/>
  <c r="B69" i="45"/>
  <c r="M25" i="45"/>
  <c r="M23" i="45"/>
  <c r="K25" i="45"/>
  <c r="K23" i="45"/>
  <c r="J25" i="45" s="1"/>
  <c r="M15" i="45" l="1"/>
  <c r="M14" i="45"/>
  <c r="M6" i="45"/>
  <c r="M5" i="45"/>
</calcChain>
</file>

<file path=xl/comments1.xml><?xml version="1.0" encoding="utf-8"?>
<comments xmlns="http://schemas.openxmlformats.org/spreadsheetml/2006/main">
  <authors>
    <author>PORT-77678</author>
  </authors>
  <commentList>
    <comment ref="BJ8" authorId="0" shapeId="0">
      <text>
        <r>
          <rPr>
            <b/>
            <sz val="9"/>
            <color indexed="81"/>
            <rFont val="Tahoma"/>
            <family val="2"/>
          </rPr>
          <t>Imprimir en hojas tamaño oficio 8,5 X 13, a doble cara</t>
        </r>
      </text>
    </comment>
    <comment ref="BD10" authorId="0" shapeId="0">
      <text>
        <r>
          <rPr>
            <b/>
            <sz val="9"/>
            <color indexed="81"/>
            <rFont val="Tahoma"/>
            <family val="2"/>
          </rPr>
          <t>Digitar información solamente en los campos verdes</t>
        </r>
      </text>
    </comment>
    <comment ref="AJ11" authorId="0" shapeId="0">
      <text>
        <r>
          <rPr>
            <b/>
            <sz val="9"/>
            <color indexed="81"/>
            <rFont val="Tahoma"/>
            <family val="2"/>
          </rPr>
          <t>Se marca X cuando es la primera vez que se postula al subsidio de vivienda</t>
        </r>
      </text>
    </comment>
    <comment ref="BC11" authorId="0" shapeId="0">
      <text>
        <r>
          <rPr>
            <b/>
            <sz val="9"/>
            <color indexed="81"/>
            <rFont val="Tahoma"/>
            <family val="2"/>
          </rPr>
          <t>Se marca X cuando ya se encuentra postulado y desea actualizar documentos</t>
        </r>
      </text>
    </comment>
    <comment ref="BT11" authorId="0" shapeId="0">
      <text>
        <r>
          <rPr>
            <b/>
            <sz val="9"/>
            <color indexed="81"/>
            <rFont val="Tahoma"/>
            <charset val="1"/>
          </rPr>
          <t>No digitar información en este campo</t>
        </r>
      </text>
    </comment>
    <comment ref="AJ13" authorId="0" shapeId="0">
      <text>
        <r>
          <rPr>
            <b/>
            <sz val="9"/>
            <color indexed="81"/>
            <rFont val="Tahoma"/>
            <family val="2"/>
          </rPr>
          <t>Marcar X si desea adquirr una vivienda nueva</t>
        </r>
      </text>
    </comment>
    <comment ref="BC13" authorId="0" shapeId="0">
      <text>
        <r>
          <rPr>
            <b/>
            <sz val="9"/>
            <color indexed="81"/>
            <rFont val="Tahoma"/>
            <family val="2"/>
          </rPr>
          <t>Marcar X si desea construir una vivienda en un lote de su propiedad</t>
        </r>
      </text>
    </comment>
    <comment ref="BT13" authorId="0" shapeId="0">
      <text>
        <r>
          <rPr>
            <b/>
            <sz val="9"/>
            <color indexed="81"/>
            <rFont val="Tahoma"/>
            <family val="2"/>
          </rPr>
          <t>Marcar X si desea mejorar una vivienda de su propiedad</t>
        </r>
      </text>
    </comment>
    <comment ref="C22" authorId="0" shapeId="0">
      <text>
        <r>
          <rPr>
            <b/>
            <sz val="9"/>
            <color indexed="81"/>
            <rFont val="Tahoma"/>
            <family val="2"/>
          </rPr>
          <t>El jefe del hogar debe ser el afiliado</t>
        </r>
      </text>
    </comment>
    <comment ref="AW22" authorId="0" shapeId="0">
      <text>
        <r>
          <rPr>
            <b/>
            <sz val="9"/>
            <color indexed="81"/>
            <rFont val="Tahoma"/>
            <family val="2"/>
          </rPr>
          <t>CC = Cédula de Ciudadanía
CE = Cédula de Extranjería
RC = Registro Civil Menores de 7 años
TI = Tarjeta de identidad Mayores de 7 menores 18 años</t>
        </r>
      </text>
    </comment>
    <comment ref="AY22" authorId="0" shapeId="0">
      <text>
        <r>
          <rPr>
            <b/>
            <sz val="9"/>
            <color indexed="81"/>
            <rFont val="Tahoma"/>
            <family val="2"/>
          </rPr>
          <t>Digite solamente números, sin puntos ni comas</t>
        </r>
      </text>
    </comment>
    <comment ref="BF22" authorId="0" shapeId="0">
      <text>
        <r>
          <rPr>
            <b/>
            <sz val="9"/>
            <color indexed="81"/>
            <rFont val="Tahoma"/>
            <family val="2"/>
          </rPr>
          <t>1:   Jefe del hogar                
2:  Cónyuge o Compañera        
3:  Hijo(a).                          
4:  Hermano(a).                   
5:  Padre o Madre                      
6:  Abuelo(a). Nieto(a)     
7:  Tío (a), Sobrino(a) Bisabuelo(a), Bisnieto(a)
8:  Suegro(a), Cuñado(a)
9:  Padres Adoptantes Hijos adoptivos.
10: Nuera,  Yerno</t>
        </r>
        <r>
          <rPr>
            <sz val="9"/>
            <color indexed="81"/>
            <rFont val="Tahoma"/>
            <family val="2"/>
          </rPr>
          <t xml:space="preserve">
</t>
        </r>
      </text>
    </comment>
    <comment ref="BI22" authorId="0" shapeId="0">
      <text>
        <r>
          <rPr>
            <b/>
            <sz val="9"/>
            <color indexed="81"/>
            <rFont val="Tahoma"/>
            <family val="2"/>
          </rPr>
          <t>A     = Afrocolombiano
J      = Mujer u Hombre cabeza de familia
D     = Discapacitado
M65 = Mayor de 65 años
MC   = Madre Comunitaria
I      = indígena</t>
        </r>
        <r>
          <rPr>
            <sz val="9"/>
            <color indexed="81"/>
            <rFont val="Tahoma"/>
            <family val="2"/>
          </rPr>
          <t xml:space="preserve">
</t>
        </r>
        <r>
          <rPr>
            <b/>
            <sz val="9"/>
            <color indexed="81"/>
            <rFont val="Tahoma"/>
            <family val="2"/>
          </rPr>
          <t>N     = Ninguna</t>
        </r>
      </text>
    </comment>
    <comment ref="BL22" authorId="0" shapeId="0">
      <text>
        <r>
          <rPr>
            <b/>
            <sz val="9"/>
            <color indexed="81"/>
            <rFont val="Tahoma"/>
            <family val="2"/>
          </rPr>
          <t>Categoría de Discapacidad
1 = Física
2 = Auditiva
3 = Visual
4 = Sordoceguera
5 = Intelectual</t>
        </r>
        <r>
          <rPr>
            <sz val="9"/>
            <color indexed="81"/>
            <rFont val="Tahoma"/>
            <family val="2"/>
          </rPr>
          <t xml:space="preserve">
</t>
        </r>
        <r>
          <rPr>
            <b/>
            <sz val="9"/>
            <color indexed="81"/>
            <rFont val="Tahoma"/>
            <family val="2"/>
          </rPr>
          <t>6</t>
        </r>
        <r>
          <rPr>
            <sz val="9"/>
            <color indexed="81"/>
            <rFont val="Tahoma"/>
            <family val="2"/>
          </rPr>
          <t xml:space="preserve"> </t>
        </r>
        <r>
          <rPr>
            <b/>
            <sz val="9"/>
            <color indexed="81"/>
            <rFont val="Tahoma"/>
            <family val="2"/>
          </rPr>
          <t>= Psicosocial (mental)
7 = Múltiple
N = Ninguna</t>
        </r>
      </text>
    </comment>
    <comment ref="BO22" authorId="0" shapeId="0">
      <text>
        <r>
          <rPr>
            <b/>
            <sz val="9"/>
            <color indexed="81"/>
            <rFont val="Tahoma"/>
            <family val="2"/>
          </rPr>
          <t>1: Víctima de atentado terrorista
2: Damnificado Desastre Natural
3: Desplazado Inscrito en Red
4: Hogar objeto de Programa de reubicación zona de alto riesgo no mitigable
5: Reubicado Archipiélago de San Andrés, Providencia y Santa Catalina
N: Ninguna</t>
        </r>
      </text>
    </comment>
    <comment ref="BR22" authorId="0" shapeId="0">
      <text>
        <r>
          <rPr>
            <b/>
            <sz val="9"/>
            <color indexed="81"/>
            <rFont val="Tahoma"/>
            <family val="2"/>
          </rPr>
          <t>S:   Soltero(a)
C:  Casado(a) o unión marital de hecho.
SP: Separado, Divorciado</t>
        </r>
      </text>
    </comment>
    <comment ref="BU22" authorId="0" shapeId="0">
      <text>
        <r>
          <rPr>
            <b/>
            <sz val="9"/>
            <color indexed="81"/>
            <rFont val="Tahoma"/>
            <family val="2"/>
          </rPr>
          <t>F = FEMENINO
M= MASCULINO
NB=No Binario</t>
        </r>
      </text>
    </comment>
    <comment ref="BX22" authorId="0" shapeId="0">
      <text>
        <r>
          <rPr>
            <b/>
            <sz val="9"/>
            <color indexed="81"/>
            <rFont val="Tahoma"/>
            <family val="2"/>
          </rPr>
          <t xml:space="preserve">EM: Empleado
H:   Hogar   
ES:  Estudiante.
P:    Pensionado  
D:    Desempleado.
I:     Independiente.
</t>
        </r>
      </text>
    </comment>
    <comment ref="CD22" authorId="0" shapeId="0">
      <text>
        <r>
          <rPr>
            <b/>
            <sz val="9"/>
            <color indexed="81"/>
            <rFont val="Tahoma"/>
            <charset val="1"/>
          </rPr>
          <t>Digitar solamente números, sin puntos ni comas</t>
        </r>
      </text>
    </comment>
    <comment ref="AW24" authorId="0" shapeId="0">
      <text>
        <r>
          <rPr>
            <b/>
            <sz val="9"/>
            <color indexed="81"/>
            <rFont val="Tahoma"/>
            <family val="2"/>
          </rPr>
          <t>CC = Cédula de Ciudadanía
CE = Cédula de Extranjería
RC = Registro Civil Menores de 7 años
TI = Tarjeta de identidad Mayores de 7 menores 18 años</t>
        </r>
      </text>
    </comment>
    <comment ref="AY24" authorId="0" shapeId="0">
      <text>
        <r>
          <rPr>
            <b/>
            <sz val="9"/>
            <color indexed="81"/>
            <rFont val="Tahoma"/>
            <family val="2"/>
          </rPr>
          <t>Digite solamente números, sin puntos ni comas</t>
        </r>
      </text>
    </comment>
    <comment ref="BF24" authorId="0" shapeId="0">
      <text>
        <r>
          <rPr>
            <b/>
            <sz val="9"/>
            <color indexed="81"/>
            <rFont val="Tahoma"/>
            <family val="2"/>
          </rPr>
          <t>1:   Jefe del hogar                
2:  Cónyuge o Compañera        
3:  Hijo(a).                          
4:  Hermano(a).                   
5:  Padre o Madre                      
6:  Abuelo(a). Nieto(a)     
7:  Tío (a), Sobrino(a) Bisabuelo(a), Bisnieto(a)
8:  Suegro(a), Cuñado(a)
9:  Padres Adoptantes Hijos adoptivos.
10: Nuera,  Yerno</t>
        </r>
        <r>
          <rPr>
            <sz val="9"/>
            <color indexed="81"/>
            <rFont val="Tahoma"/>
            <family val="2"/>
          </rPr>
          <t xml:space="preserve">
</t>
        </r>
      </text>
    </comment>
    <comment ref="BI24" authorId="0" shapeId="0">
      <text>
        <r>
          <rPr>
            <b/>
            <sz val="9"/>
            <color indexed="81"/>
            <rFont val="Tahoma"/>
            <family val="2"/>
          </rPr>
          <t>A     = Afrocolombiano
J      = Mujer u Hombre cabeza de familia
D     = Discapacitado
M65 = Mayor de 65 años
MC   = Madre Comunitaria
I      = indígena</t>
        </r>
        <r>
          <rPr>
            <sz val="9"/>
            <color indexed="81"/>
            <rFont val="Tahoma"/>
            <family val="2"/>
          </rPr>
          <t xml:space="preserve">
</t>
        </r>
        <r>
          <rPr>
            <b/>
            <sz val="9"/>
            <color indexed="81"/>
            <rFont val="Tahoma"/>
            <family val="2"/>
          </rPr>
          <t>N     = Ninguna</t>
        </r>
      </text>
    </comment>
    <comment ref="BL24" authorId="0" shapeId="0">
      <text>
        <r>
          <rPr>
            <b/>
            <sz val="9"/>
            <color indexed="81"/>
            <rFont val="Tahoma"/>
            <family val="2"/>
          </rPr>
          <t>Categoría de Discapacidad
1 = Física
2 = Auditiva
3 = Visual
4 = Sordoceguera
5 = Intelectual</t>
        </r>
        <r>
          <rPr>
            <sz val="9"/>
            <color indexed="81"/>
            <rFont val="Tahoma"/>
            <family val="2"/>
          </rPr>
          <t xml:space="preserve">
</t>
        </r>
        <r>
          <rPr>
            <b/>
            <sz val="9"/>
            <color indexed="81"/>
            <rFont val="Tahoma"/>
            <family val="2"/>
          </rPr>
          <t>6</t>
        </r>
        <r>
          <rPr>
            <sz val="9"/>
            <color indexed="81"/>
            <rFont val="Tahoma"/>
            <family val="2"/>
          </rPr>
          <t xml:space="preserve"> </t>
        </r>
        <r>
          <rPr>
            <b/>
            <sz val="9"/>
            <color indexed="81"/>
            <rFont val="Tahoma"/>
            <family val="2"/>
          </rPr>
          <t>= Psicosocial (mental)
7 = Múltiple
N = Ninguna</t>
        </r>
      </text>
    </comment>
    <comment ref="BO24" authorId="0" shapeId="0">
      <text>
        <r>
          <rPr>
            <b/>
            <sz val="9"/>
            <color indexed="81"/>
            <rFont val="Tahoma"/>
            <family val="2"/>
          </rPr>
          <t>1: Víctima de atentado terrorista
2: Damnificado Desastre Natural
3: Desplazado Inscrito en Red
4: Hogar objeto de Programa de reubicación zona de alto riesgo no mitigable
5: Reubicado Archipiélago de San Andrés, Providencia y Santa Catalina
N: Ninguna</t>
        </r>
      </text>
    </comment>
    <comment ref="BR24" authorId="0" shapeId="0">
      <text>
        <r>
          <rPr>
            <b/>
            <sz val="9"/>
            <color indexed="81"/>
            <rFont val="Tahoma"/>
            <family val="2"/>
          </rPr>
          <t>S:   Soltero(a)
C:  Casado(a) o unión marital de hecho.
SP: Separado, Divorciado</t>
        </r>
      </text>
    </comment>
    <comment ref="BU24" authorId="0" shapeId="0">
      <text>
        <r>
          <rPr>
            <b/>
            <sz val="9"/>
            <color indexed="81"/>
            <rFont val="Tahoma"/>
            <family val="2"/>
          </rPr>
          <t>F = FEMENINO
M= MASCULINO
NB=No Binario</t>
        </r>
      </text>
    </comment>
    <comment ref="BX24" authorId="0" shapeId="0">
      <text>
        <r>
          <rPr>
            <b/>
            <sz val="9"/>
            <color indexed="81"/>
            <rFont val="Tahoma"/>
            <family val="2"/>
          </rPr>
          <t xml:space="preserve">EM: Empleado
H:   Hogar   
ES:  Estudiante.
P:    Pensionado  
D:    Desempleado.
I:     Independiente.
</t>
        </r>
      </text>
    </comment>
    <comment ref="CA24" authorId="0" shapeId="0">
      <text>
        <r>
          <rPr>
            <b/>
            <sz val="9"/>
            <color indexed="81"/>
            <rFont val="Tahoma"/>
            <family val="2"/>
          </rPr>
          <t>X: La persona que reemplaza al Jefe del Hogar</t>
        </r>
      </text>
    </comment>
    <comment ref="CD24" authorId="0" shapeId="0">
      <text>
        <r>
          <rPr>
            <b/>
            <sz val="9"/>
            <color indexed="81"/>
            <rFont val="Tahoma"/>
            <charset val="1"/>
          </rPr>
          <t>Digitar solamente números, sin puntos ni comas</t>
        </r>
      </text>
    </comment>
    <comment ref="AW25" authorId="0" shapeId="0">
      <text>
        <r>
          <rPr>
            <b/>
            <sz val="9"/>
            <color indexed="81"/>
            <rFont val="Tahoma"/>
            <family val="2"/>
          </rPr>
          <t>CC = Cédula de Ciudadanía
CE = Cédula de Extranjería
RC = Registro Civil Menores de 7 años
TI = Tarjeta de identidad Mayores de 7 menores 18 años</t>
        </r>
      </text>
    </comment>
    <comment ref="AY25" authorId="0" shapeId="0">
      <text>
        <r>
          <rPr>
            <b/>
            <sz val="9"/>
            <color indexed="81"/>
            <rFont val="Tahoma"/>
            <family val="2"/>
          </rPr>
          <t>Digite solamente números, sin puntos ni comas</t>
        </r>
      </text>
    </comment>
    <comment ref="BF25" authorId="0" shapeId="0">
      <text>
        <r>
          <rPr>
            <b/>
            <sz val="9"/>
            <color indexed="81"/>
            <rFont val="Tahoma"/>
            <family val="2"/>
          </rPr>
          <t>1:   Jefe del hogar                
2:  Cónyuge o Compañera        
3:  Hijo(a).                          
4:  Hermano(a).                   
5:  Padre o Madre                      
6:  Abuelo(a). Nieto(a)     
7:  Tío (a), Sobrino(a) Bisabuelo(a), Bisnieto(a)
8:  Suegro(a), Cuñado(a)
9:  Padres Adoptantes Hijos adoptivos.
10: Nuera,  Yerno</t>
        </r>
        <r>
          <rPr>
            <sz val="9"/>
            <color indexed="81"/>
            <rFont val="Tahoma"/>
            <family val="2"/>
          </rPr>
          <t xml:space="preserve">
</t>
        </r>
      </text>
    </comment>
    <comment ref="BI25" authorId="0" shapeId="0">
      <text>
        <r>
          <rPr>
            <b/>
            <sz val="9"/>
            <color indexed="81"/>
            <rFont val="Tahoma"/>
            <family val="2"/>
          </rPr>
          <t>A     = Afrocolombiano
J      = Mujer u Hombre cabeza de familia
D     = Discapacitado
M65 = Mayor de 65 años
MC   = Madre Comunitaria
I      = indígena</t>
        </r>
        <r>
          <rPr>
            <sz val="9"/>
            <color indexed="81"/>
            <rFont val="Tahoma"/>
            <family val="2"/>
          </rPr>
          <t xml:space="preserve">
</t>
        </r>
        <r>
          <rPr>
            <b/>
            <sz val="9"/>
            <color indexed="81"/>
            <rFont val="Tahoma"/>
            <family val="2"/>
          </rPr>
          <t>N     = Ninguna</t>
        </r>
      </text>
    </comment>
    <comment ref="BL25" authorId="0" shapeId="0">
      <text>
        <r>
          <rPr>
            <b/>
            <sz val="9"/>
            <color indexed="81"/>
            <rFont val="Tahoma"/>
            <family val="2"/>
          </rPr>
          <t>Categoría de Discapacidad
1 = Física
2 = Auditiva
3 = Visual
4 = Sordoceguera
5 = Intelectual</t>
        </r>
        <r>
          <rPr>
            <sz val="9"/>
            <color indexed="81"/>
            <rFont val="Tahoma"/>
            <family val="2"/>
          </rPr>
          <t xml:space="preserve">
</t>
        </r>
        <r>
          <rPr>
            <b/>
            <sz val="9"/>
            <color indexed="81"/>
            <rFont val="Tahoma"/>
            <family val="2"/>
          </rPr>
          <t>6</t>
        </r>
        <r>
          <rPr>
            <sz val="9"/>
            <color indexed="81"/>
            <rFont val="Tahoma"/>
            <family val="2"/>
          </rPr>
          <t xml:space="preserve"> </t>
        </r>
        <r>
          <rPr>
            <b/>
            <sz val="9"/>
            <color indexed="81"/>
            <rFont val="Tahoma"/>
            <family val="2"/>
          </rPr>
          <t>= Psicosocial (mental)
7 = Múltiple
N = Ninguna</t>
        </r>
      </text>
    </comment>
    <comment ref="BO25" authorId="0" shapeId="0">
      <text>
        <r>
          <rPr>
            <b/>
            <sz val="9"/>
            <color indexed="81"/>
            <rFont val="Tahoma"/>
            <family val="2"/>
          </rPr>
          <t>1: Víctima de atentado terrorista
2: Damnificado Desastre Natural
3: Desplazado Inscrito en Red
4: Hogar objeto de Programa de reubicación zona de alto riesgo no mitigable
5: Reubicado Archipiélago de San Andrés, Providencia y Santa Catalina
N: Ninguna</t>
        </r>
      </text>
    </comment>
    <comment ref="BR25" authorId="0" shapeId="0">
      <text>
        <r>
          <rPr>
            <b/>
            <sz val="9"/>
            <color indexed="81"/>
            <rFont val="Tahoma"/>
            <family val="2"/>
          </rPr>
          <t>S:   Soltero(a)
C:  Casado(a) o unión marital de hecho.
SP: Separado, Divorciado</t>
        </r>
      </text>
    </comment>
    <comment ref="BU25" authorId="0" shapeId="0">
      <text>
        <r>
          <rPr>
            <b/>
            <sz val="9"/>
            <color indexed="81"/>
            <rFont val="Tahoma"/>
            <family val="2"/>
          </rPr>
          <t>F = FEMENINO
M= MASCULINO
NB=No Binario</t>
        </r>
      </text>
    </comment>
    <comment ref="BX25" authorId="0" shapeId="0">
      <text>
        <r>
          <rPr>
            <b/>
            <sz val="9"/>
            <color indexed="81"/>
            <rFont val="Tahoma"/>
            <family val="2"/>
          </rPr>
          <t xml:space="preserve">EM: Empleado
H:   Hogar   
ES:  Estudiante.
P:    Pensionado  
D:    Desempleado.
I:     Independiente.
</t>
        </r>
      </text>
    </comment>
    <comment ref="CA25" authorId="0" shapeId="0">
      <text>
        <r>
          <rPr>
            <b/>
            <sz val="9"/>
            <color indexed="81"/>
            <rFont val="Tahoma"/>
            <family val="2"/>
          </rPr>
          <t>X: La persona que reemplaza al Jefe del Hogar</t>
        </r>
      </text>
    </comment>
    <comment ref="CD25" authorId="0" shapeId="0">
      <text>
        <r>
          <rPr>
            <b/>
            <sz val="9"/>
            <color indexed="81"/>
            <rFont val="Tahoma"/>
            <charset val="1"/>
          </rPr>
          <t>Digitar solamente números, sin puntos ni comas</t>
        </r>
      </text>
    </comment>
    <comment ref="AW26" authorId="0" shapeId="0">
      <text>
        <r>
          <rPr>
            <b/>
            <sz val="9"/>
            <color indexed="81"/>
            <rFont val="Tahoma"/>
            <family val="2"/>
          </rPr>
          <t>CC = Cédula de Ciudadanía
CE = Cédula de Extranjería
RC = Registro Civil Menores de 7 años
TI = Tarjeta de identidad Mayores de 7 menores 18 años</t>
        </r>
      </text>
    </comment>
    <comment ref="AY26" authorId="0" shapeId="0">
      <text>
        <r>
          <rPr>
            <b/>
            <sz val="9"/>
            <color indexed="81"/>
            <rFont val="Tahoma"/>
            <family val="2"/>
          </rPr>
          <t>Digite solamente números, sin puntos ni comas</t>
        </r>
      </text>
    </comment>
    <comment ref="BF26" authorId="0" shapeId="0">
      <text>
        <r>
          <rPr>
            <b/>
            <sz val="9"/>
            <color indexed="81"/>
            <rFont val="Tahoma"/>
            <family val="2"/>
          </rPr>
          <t>1:   Jefe del hogar                
2:  Cónyuge o Compañera        
3:  Hijo(a).                          
4:  Hermano(a).                   
5:  Padre o Madre                      
6:  Abuelo(a). Nieto(a)     
7:  Tío (a), Sobrino(a) Bisabuelo(a), Bisnieto(a)
8:  Suegro(a), Cuñado(a)
9:  Padres Adoptantes Hijos adoptivos.
10: Nuera,  Yerno</t>
        </r>
        <r>
          <rPr>
            <sz val="9"/>
            <color indexed="81"/>
            <rFont val="Tahoma"/>
            <family val="2"/>
          </rPr>
          <t xml:space="preserve">
</t>
        </r>
      </text>
    </comment>
    <comment ref="BI26" authorId="0" shapeId="0">
      <text>
        <r>
          <rPr>
            <b/>
            <sz val="9"/>
            <color indexed="81"/>
            <rFont val="Tahoma"/>
            <family val="2"/>
          </rPr>
          <t>A     = Afrocolombiano
J      = Mujer u Hombre cabeza de familia
D     = Discapacitado
M65 = Mayor de 65 años
MC   = Madre Comunitaria
I      = indígena</t>
        </r>
        <r>
          <rPr>
            <sz val="9"/>
            <color indexed="81"/>
            <rFont val="Tahoma"/>
            <family val="2"/>
          </rPr>
          <t xml:space="preserve">
</t>
        </r>
        <r>
          <rPr>
            <b/>
            <sz val="9"/>
            <color indexed="81"/>
            <rFont val="Tahoma"/>
            <family val="2"/>
          </rPr>
          <t>N     = Ninguna</t>
        </r>
      </text>
    </comment>
    <comment ref="BL26" authorId="0" shapeId="0">
      <text>
        <r>
          <rPr>
            <b/>
            <sz val="9"/>
            <color indexed="81"/>
            <rFont val="Tahoma"/>
            <family val="2"/>
          </rPr>
          <t>Categoría de Discapacidad
1 = Física
2 = Auditiva
3 = Visual
4 = Sordoceguera
5 = Intelectual</t>
        </r>
        <r>
          <rPr>
            <sz val="9"/>
            <color indexed="81"/>
            <rFont val="Tahoma"/>
            <family val="2"/>
          </rPr>
          <t xml:space="preserve">
</t>
        </r>
        <r>
          <rPr>
            <b/>
            <sz val="9"/>
            <color indexed="81"/>
            <rFont val="Tahoma"/>
            <family val="2"/>
          </rPr>
          <t>6</t>
        </r>
        <r>
          <rPr>
            <sz val="9"/>
            <color indexed="81"/>
            <rFont val="Tahoma"/>
            <family val="2"/>
          </rPr>
          <t xml:space="preserve"> </t>
        </r>
        <r>
          <rPr>
            <b/>
            <sz val="9"/>
            <color indexed="81"/>
            <rFont val="Tahoma"/>
            <family val="2"/>
          </rPr>
          <t>= Psicosocial (mental)
7 = Múltiple
N = Ninguna</t>
        </r>
      </text>
    </comment>
    <comment ref="BO26" authorId="0" shapeId="0">
      <text>
        <r>
          <rPr>
            <b/>
            <sz val="9"/>
            <color indexed="81"/>
            <rFont val="Tahoma"/>
            <family val="2"/>
          </rPr>
          <t>1: Víctima de atentado terrorista
2: Damnificado Desastre Natural
3: Desplazado Inscrito en Red
4: Hogar objeto de Programa de reubicación zona de alto riesgo no mitigable
5: Reubicado Archipiélago de San Andrés, Providencia y Santa Catalina
N: Ninguna</t>
        </r>
      </text>
    </comment>
    <comment ref="BR26" authorId="0" shapeId="0">
      <text>
        <r>
          <rPr>
            <b/>
            <sz val="9"/>
            <color indexed="81"/>
            <rFont val="Tahoma"/>
            <family val="2"/>
          </rPr>
          <t>S:   Soltero(a)
C:  Casado(a) o unión marital de hecho.
SP: Separado, Divorciado</t>
        </r>
      </text>
    </comment>
    <comment ref="BU26" authorId="0" shapeId="0">
      <text>
        <r>
          <rPr>
            <b/>
            <sz val="9"/>
            <color indexed="81"/>
            <rFont val="Tahoma"/>
            <family val="2"/>
          </rPr>
          <t>F = FEMENINO
M= MASCULINO
NB=No Binario</t>
        </r>
      </text>
    </comment>
    <comment ref="BX26" authorId="0" shapeId="0">
      <text>
        <r>
          <rPr>
            <b/>
            <sz val="9"/>
            <color indexed="81"/>
            <rFont val="Tahoma"/>
            <family val="2"/>
          </rPr>
          <t xml:space="preserve">EM: Empleado
H:   Hogar   
ES:  Estudiante.
P:    Pensionado  
D:    Desempleado.
I:     Independiente.
</t>
        </r>
      </text>
    </comment>
    <comment ref="CA26" authorId="0" shapeId="0">
      <text>
        <r>
          <rPr>
            <b/>
            <sz val="9"/>
            <color indexed="81"/>
            <rFont val="Tahoma"/>
            <family val="2"/>
          </rPr>
          <t>X: La persona que reemplaza al Jefe del Hogar</t>
        </r>
      </text>
    </comment>
    <comment ref="CD26" authorId="0" shapeId="0">
      <text>
        <r>
          <rPr>
            <b/>
            <sz val="9"/>
            <color indexed="81"/>
            <rFont val="Tahoma"/>
            <charset val="1"/>
          </rPr>
          <t>Digitar solamente números, sin puntos ni comas</t>
        </r>
      </text>
    </comment>
    <comment ref="AW27" authorId="0" shapeId="0">
      <text>
        <r>
          <rPr>
            <b/>
            <sz val="9"/>
            <color indexed="81"/>
            <rFont val="Tahoma"/>
            <family val="2"/>
          </rPr>
          <t>CC = Cédula de Ciudadanía
CE = Cédula de Extranjería
RC = Registro Civil Menores de 7 años
TI = Tarjeta de identidad Mayores de 7 menores 18 años</t>
        </r>
      </text>
    </comment>
    <comment ref="AY27" authorId="0" shapeId="0">
      <text>
        <r>
          <rPr>
            <b/>
            <sz val="9"/>
            <color indexed="81"/>
            <rFont val="Tahoma"/>
            <family val="2"/>
          </rPr>
          <t>Digite solamente números, sin puntos ni comas</t>
        </r>
      </text>
    </comment>
    <comment ref="BF27" authorId="0" shapeId="0">
      <text>
        <r>
          <rPr>
            <b/>
            <sz val="9"/>
            <color indexed="81"/>
            <rFont val="Tahoma"/>
            <family val="2"/>
          </rPr>
          <t>1:   Jefe del hogar                
2:  Cónyuge o Compañera        
3:  Hijo(a).                          
4:  Hermano(a).                   
5:  Padre o Madre                      
6:  Abuelo(a). Nieto(a)     
7:  Tío (a), Sobrino(a) Bisabuelo(a), Bisnieto(a)
8:  Suegro(a), Cuñado(a)
9:  Padres Adoptantes Hijos adoptivos.
10: Nuera,  Yerno</t>
        </r>
        <r>
          <rPr>
            <sz val="9"/>
            <color indexed="81"/>
            <rFont val="Tahoma"/>
            <family val="2"/>
          </rPr>
          <t xml:space="preserve">
</t>
        </r>
      </text>
    </comment>
    <comment ref="BI27" authorId="0" shapeId="0">
      <text>
        <r>
          <rPr>
            <b/>
            <sz val="9"/>
            <color indexed="81"/>
            <rFont val="Tahoma"/>
            <family val="2"/>
          </rPr>
          <t>A     = Afrocolombiano
J      = Mujer u Hombre cabeza de familia
D     = Discapacitado
M65 = Mayor de 65 años
MC   = Madre Comunitaria
I      = indígena</t>
        </r>
        <r>
          <rPr>
            <sz val="9"/>
            <color indexed="81"/>
            <rFont val="Tahoma"/>
            <family val="2"/>
          </rPr>
          <t xml:space="preserve">
</t>
        </r>
        <r>
          <rPr>
            <b/>
            <sz val="9"/>
            <color indexed="81"/>
            <rFont val="Tahoma"/>
            <family val="2"/>
          </rPr>
          <t>N     = Ninguna</t>
        </r>
      </text>
    </comment>
    <comment ref="BL27" authorId="0" shapeId="0">
      <text>
        <r>
          <rPr>
            <b/>
            <sz val="9"/>
            <color indexed="81"/>
            <rFont val="Tahoma"/>
            <family val="2"/>
          </rPr>
          <t>Categoría de Discapacidad
1 = Física
2 = Auditiva
3 = Visual
4 = Sordoceguera
5 = Intelectual</t>
        </r>
        <r>
          <rPr>
            <sz val="9"/>
            <color indexed="81"/>
            <rFont val="Tahoma"/>
            <family val="2"/>
          </rPr>
          <t xml:space="preserve">
</t>
        </r>
        <r>
          <rPr>
            <b/>
            <sz val="9"/>
            <color indexed="81"/>
            <rFont val="Tahoma"/>
            <family val="2"/>
          </rPr>
          <t>6</t>
        </r>
        <r>
          <rPr>
            <sz val="9"/>
            <color indexed="81"/>
            <rFont val="Tahoma"/>
            <family val="2"/>
          </rPr>
          <t xml:space="preserve"> </t>
        </r>
        <r>
          <rPr>
            <b/>
            <sz val="9"/>
            <color indexed="81"/>
            <rFont val="Tahoma"/>
            <family val="2"/>
          </rPr>
          <t>= Psicosocial (mental)
7 = Múltiple
N = Ninguna</t>
        </r>
      </text>
    </comment>
    <comment ref="BO27" authorId="0" shapeId="0">
      <text>
        <r>
          <rPr>
            <b/>
            <sz val="9"/>
            <color indexed="81"/>
            <rFont val="Tahoma"/>
            <family val="2"/>
          </rPr>
          <t>1: Víctima de atentado terrorista
2: Damnificado Desastre Natural
3: Desplazado Inscrito en Red
4: Hogar objeto de Programa de reubicación zona de alto riesgo no mitigable
5: Reubicado Archipiélago de San Andrés, Providencia y Santa Catalina
N: Ninguna</t>
        </r>
      </text>
    </comment>
    <comment ref="BR27" authorId="0" shapeId="0">
      <text>
        <r>
          <rPr>
            <b/>
            <sz val="9"/>
            <color indexed="81"/>
            <rFont val="Tahoma"/>
            <family val="2"/>
          </rPr>
          <t>S:   Soltero(a)
C:  Casado(a) o unión marital de hecho.
SP: Separado, Divorciado</t>
        </r>
      </text>
    </comment>
    <comment ref="BU27" authorId="0" shapeId="0">
      <text>
        <r>
          <rPr>
            <b/>
            <sz val="9"/>
            <color indexed="81"/>
            <rFont val="Tahoma"/>
            <family val="2"/>
          </rPr>
          <t>F = FEMENINO
M= MASCULINO
NB=No Binario</t>
        </r>
      </text>
    </comment>
    <comment ref="BX27" authorId="0" shapeId="0">
      <text>
        <r>
          <rPr>
            <b/>
            <sz val="9"/>
            <color indexed="81"/>
            <rFont val="Tahoma"/>
            <family val="2"/>
          </rPr>
          <t xml:space="preserve">EM: Empleado
H:   Hogar   
ES:  Estudiante.
P:    Pensionado  
D:    Desempleado.
I:     Independiente.
</t>
        </r>
      </text>
    </comment>
    <comment ref="CA27" authorId="0" shapeId="0">
      <text>
        <r>
          <rPr>
            <b/>
            <sz val="9"/>
            <color indexed="81"/>
            <rFont val="Tahoma"/>
            <family val="2"/>
          </rPr>
          <t>X: La persona que reemplaza al Jefe del Hogar</t>
        </r>
      </text>
    </comment>
    <comment ref="CD27" authorId="0" shapeId="0">
      <text>
        <r>
          <rPr>
            <b/>
            <sz val="9"/>
            <color indexed="81"/>
            <rFont val="Tahoma"/>
            <charset val="1"/>
          </rPr>
          <t>Digitar solamente números, sin puntos ni comas</t>
        </r>
      </text>
    </comment>
    <comment ref="AW28" authorId="0" shapeId="0">
      <text>
        <r>
          <rPr>
            <b/>
            <sz val="9"/>
            <color indexed="81"/>
            <rFont val="Tahoma"/>
            <family val="2"/>
          </rPr>
          <t>CC = Cédula de Ciudadanía
CE = Cédula de Extranjería
RC = Registro Civil Menores de 7 años
TI = Tarjeta de identidad Mayores de 7 menores 18 años</t>
        </r>
      </text>
    </comment>
    <comment ref="AY28" authorId="0" shapeId="0">
      <text>
        <r>
          <rPr>
            <b/>
            <sz val="9"/>
            <color indexed="81"/>
            <rFont val="Tahoma"/>
            <family val="2"/>
          </rPr>
          <t>Digite solamente números, sin puntos ni comas</t>
        </r>
      </text>
    </comment>
    <comment ref="BF28" authorId="0" shapeId="0">
      <text>
        <r>
          <rPr>
            <b/>
            <sz val="9"/>
            <color indexed="81"/>
            <rFont val="Tahoma"/>
            <family val="2"/>
          </rPr>
          <t>1:   Jefe del hogar                
2:  Cónyuge o Compañera        
3:  Hijo(a).                          
4:  Hermano(a).                   
5:  Padre o Madre                      
6:  Abuelo(a). Nieto(a)     
7:  Tío (a), Sobrino(a) Bisabuelo(a), Bisnieto(a)
8:  Suegro(a), Cuñado(a)
9:  Padres Adoptantes Hijos adoptivos.
10: Nuera,  Yerno</t>
        </r>
        <r>
          <rPr>
            <sz val="9"/>
            <color indexed="81"/>
            <rFont val="Tahoma"/>
            <family val="2"/>
          </rPr>
          <t xml:space="preserve">
</t>
        </r>
      </text>
    </comment>
    <comment ref="BI28" authorId="0" shapeId="0">
      <text>
        <r>
          <rPr>
            <b/>
            <sz val="9"/>
            <color indexed="81"/>
            <rFont val="Tahoma"/>
            <family val="2"/>
          </rPr>
          <t>A     = Afrocolombiano
J      = Mujer u Hombre cabeza de familia
D     = Discapacitado
M65 = Mayor de 65 años
MC   = Madre Comunitaria
I      = indígena</t>
        </r>
        <r>
          <rPr>
            <sz val="9"/>
            <color indexed="81"/>
            <rFont val="Tahoma"/>
            <family val="2"/>
          </rPr>
          <t xml:space="preserve">
</t>
        </r>
        <r>
          <rPr>
            <b/>
            <sz val="9"/>
            <color indexed="81"/>
            <rFont val="Tahoma"/>
            <family val="2"/>
          </rPr>
          <t>N     = Ninguna</t>
        </r>
      </text>
    </comment>
    <comment ref="BL28" authorId="0" shapeId="0">
      <text>
        <r>
          <rPr>
            <b/>
            <sz val="9"/>
            <color indexed="81"/>
            <rFont val="Tahoma"/>
            <family val="2"/>
          </rPr>
          <t>Categoría de Discapacidad
1 = Física
2 = Auditiva
3 = Visual
4 = Sordoceguera
5 = Intelectual</t>
        </r>
        <r>
          <rPr>
            <sz val="9"/>
            <color indexed="81"/>
            <rFont val="Tahoma"/>
            <family val="2"/>
          </rPr>
          <t xml:space="preserve">
</t>
        </r>
        <r>
          <rPr>
            <b/>
            <sz val="9"/>
            <color indexed="81"/>
            <rFont val="Tahoma"/>
            <family val="2"/>
          </rPr>
          <t>6</t>
        </r>
        <r>
          <rPr>
            <sz val="9"/>
            <color indexed="81"/>
            <rFont val="Tahoma"/>
            <family val="2"/>
          </rPr>
          <t xml:space="preserve"> </t>
        </r>
        <r>
          <rPr>
            <b/>
            <sz val="9"/>
            <color indexed="81"/>
            <rFont val="Tahoma"/>
            <family val="2"/>
          </rPr>
          <t>= Psicosocial (mental)
7 = Múltiple
N = Ninguna</t>
        </r>
      </text>
    </comment>
    <comment ref="BO28" authorId="0" shapeId="0">
      <text>
        <r>
          <rPr>
            <b/>
            <sz val="9"/>
            <color indexed="81"/>
            <rFont val="Tahoma"/>
            <family val="2"/>
          </rPr>
          <t>1: Víctima de atentado terrorista
2: Damnificado Desastre Natural
3: Desplazado Inscrito en Red
4: Hogar objeto de Programa de reubicación zona de alto riesgo no mitigable
5: Reubicado Archipiélago de San Andrés, Providencia y Santa Catalina
N: Ninguna</t>
        </r>
      </text>
    </comment>
    <comment ref="BR28" authorId="0" shapeId="0">
      <text>
        <r>
          <rPr>
            <b/>
            <sz val="9"/>
            <color indexed="81"/>
            <rFont val="Tahoma"/>
            <family val="2"/>
          </rPr>
          <t>S:   Soltero(a)
C:  Casado(a) o unión marital de hecho.
SP: Separado, Divorciado</t>
        </r>
      </text>
    </comment>
    <comment ref="BU28" authorId="0" shapeId="0">
      <text>
        <r>
          <rPr>
            <b/>
            <sz val="9"/>
            <color indexed="81"/>
            <rFont val="Tahoma"/>
            <family val="2"/>
          </rPr>
          <t>F = FEMENINO
M= MASCULINO
NB=No Binario</t>
        </r>
      </text>
    </comment>
    <comment ref="BX28" authorId="0" shapeId="0">
      <text>
        <r>
          <rPr>
            <b/>
            <sz val="9"/>
            <color indexed="81"/>
            <rFont val="Tahoma"/>
            <family val="2"/>
          </rPr>
          <t xml:space="preserve">EM: Empleado
H:   Hogar   
ES:  Estudiante.
P:    Pensionado  
D:    Desempleado.
I:     Independiente.
</t>
        </r>
      </text>
    </comment>
    <comment ref="CA28" authorId="0" shapeId="0">
      <text>
        <r>
          <rPr>
            <b/>
            <sz val="9"/>
            <color indexed="81"/>
            <rFont val="Tahoma"/>
            <family val="2"/>
          </rPr>
          <t>X: La persona que reemplaza al Jefe del Hogar</t>
        </r>
      </text>
    </comment>
    <comment ref="CD28" authorId="0" shapeId="0">
      <text>
        <r>
          <rPr>
            <b/>
            <sz val="9"/>
            <color indexed="81"/>
            <rFont val="Tahoma"/>
            <charset val="1"/>
          </rPr>
          <t>Digitar solamente números, sin puntos ni comas</t>
        </r>
      </text>
    </comment>
    <comment ref="AW29" authorId="0" shapeId="0">
      <text>
        <r>
          <rPr>
            <b/>
            <sz val="9"/>
            <color indexed="81"/>
            <rFont val="Tahoma"/>
            <family val="2"/>
          </rPr>
          <t>CC = Cédula de Ciudadanía
CE = Cédula de Extranjería
RC = Registro Civil Menores de 7 años
TI = Tarjeta de identidad Mayores de 7 menores 18 años</t>
        </r>
      </text>
    </comment>
    <comment ref="AY29" authorId="0" shapeId="0">
      <text>
        <r>
          <rPr>
            <b/>
            <sz val="9"/>
            <color indexed="81"/>
            <rFont val="Tahoma"/>
            <family val="2"/>
          </rPr>
          <t>Digite solamente números, sin puntos ni comas</t>
        </r>
      </text>
    </comment>
    <comment ref="BF29" authorId="0" shapeId="0">
      <text>
        <r>
          <rPr>
            <b/>
            <sz val="9"/>
            <color indexed="81"/>
            <rFont val="Tahoma"/>
            <family val="2"/>
          </rPr>
          <t>1:   Jefe del hogar                
2:  Cónyuge o Compañera        
3:  Hijo(a).                          
4:  Hermano(a).                   
5:  Padre o Madre                      
6:  Abuelo(a). Nieto(a)     
7:  Tío (a), Sobrino(a) Bisabuelo(a), Bisnieto(a)
8:  Suegro(a), Cuñado(a)
9:  Padres Adoptantes Hijos adoptivos.
10: Nuera,  Yerno</t>
        </r>
        <r>
          <rPr>
            <sz val="9"/>
            <color indexed="81"/>
            <rFont val="Tahoma"/>
            <family val="2"/>
          </rPr>
          <t xml:space="preserve">
</t>
        </r>
      </text>
    </comment>
    <comment ref="BI29" authorId="0" shapeId="0">
      <text>
        <r>
          <rPr>
            <b/>
            <sz val="9"/>
            <color indexed="81"/>
            <rFont val="Tahoma"/>
            <family val="2"/>
          </rPr>
          <t>A     = Afrocolombiano
J      = Mujer u Hombre cabeza de familia
D     = Discapacitado
M65 = Mayor de 65 años
MC   = Madre Comunitaria
I      = indígena</t>
        </r>
        <r>
          <rPr>
            <sz val="9"/>
            <color indexed="81"/>
            <rFont val="Tahoma"/>
            <family val="2"/>
          </rPr>
          <t xml:space="preserve">
</t>
        </r>
        <r>
          <rPr>
            <b/>
            <sz val="9"/>
            <color indexed="81"/>
            <rFont val="Tahoma"/>
            <family val="2"/>
          </rPr>
          <t>N     = Ninguna</t>
        </r>
      </text>
    </comment>
    <comment ref="BL29" authorId="0" shapeId="0">
      <text>
        <r>
          <rPr>
            <b/>
            <sz val="9"/>
            <color indexed="81"/>
            <rFont val="Tahoma"/>
            <family val="2"/>
          </rPr>
          <t>Categoría de Discapacidad
1 = Física
2 = Auditiva
3 = Visual
4 = Sordoceguera
5 = Intelectual</t>
        </r>
        <r>
          <rPr>
            <sz val="9"/>
            <color indexed="81"/>
            <rFont val="Tahoma"/>
            <family val="2"/>
          </rPr>
          <t xml:space="preserve">
</t>
        </r>
        <r>
          <rPr>
            <b/>
            <sz val="9"/>
            <color indexed="81"/>
            <rFont val="Tahoma"/>
            <family val="2"/>
          </rPr>
          <t>6</t>
        </r>
        <r>
          <rPr>
            <sz val="9"/>
            <color indexed="81"/>
            <rFont val="Tahoma"/>
            <family val="2"/>
          </rPr>
          <t xml:space="preserve"> </t>
        </r>
        <r>
          <rPr>
            <b/>
            <sz val="9"/>
            <color indexed="81"/>
            <rFont val="Tahoma"/>
            <family val="2"/>
          </rPr>
          <t>= Psicosocial (mental)
7 = Múltiple
N = Ninguna</t>
        </r>
      </text>
    </comment>
    <comment ref="BO29" authorId="0" shapeId="0">
      <text>
        <r>
          <rPr>
            <b/>
            <sz val="9"/>
            <color indexed="81"/>
            <rFont val="Tahoma"/>
            <family val="2"/>
          </rPr>
          <t>1: Víctima de atentado terrorista
2: Damnificado Desastre Natural
3: Desplazado Inscrito en Red
4: Hogar objeto de Programa de reubicación zona de alto riesgo no mitigable
5: Reubicado Archipiélago de San Andrés, Providencia y Santa Catalina
N: Ninguna</t>
        </r>
      </text>
    </comment>
    <comment ref="BR29" authorId="0" shapeId="0">
      <text>
        <r>
          <rPr>
            <b/>
            <sz val="9"/>
            <color indexed="81"/>
            <rFont val="Tahoma"/>
            <family val="2"/>
          </rPr>
          <t>S:   Soltero(a)
C:  Casado(a) o unión marital de hecho.
SP: Separado, Divorciado</t>
        </r>
      </text>
    </comment>
    <comment ref="BU29" authorId="0" shapeId="0">
      <text>
        <r>
          <rPr>
            <b/>
            <sz val="9"/>
            <color indexed="81"/>
            <rFont val="Tahoma"/>
            <family val="2"/>
          </rPr>
          <t>F = FEMENINO
M= MASCULINO
NB=No Binario</t>
        </r>
      </text>
    </comment>
    <comment ref="BX29" authorId="0" shapeId="0">
      <text>
        <r>
          <rPr>
            <b/>
            <sz val="9"/>
            <color indexed="81"/>
            <rFont val="Tahoma"/>
            <family val="2"/>
          </rPr>
          <t xml:space="preserve">EM: Empleado
H:   Hogar   
ES:  Estudiante.
P:    Pensionado  
D:    Desempleado.
I:     Independiente.
</t>
        </r>
      </text>
    </comment>
    <comment ref="CA29" authorId="0" shapeId="0">
      <text>
        <r>
          <rPr>
            <b/>
            <sz val="9"/>
            <color indexed="81"/>
            <rFont val="Tahoma"/>
            <family val="2"/>
          </rPr>
          <t>X: La persona que reemplaza al Jefe del Hogar</t>
        </r>
      </text>
    </comment>
    <comment ref="CD29" authorId="0" shapeId="0">
      <text>
        <r>
          <rPr>
            <b/>
            <sz val="9"/>
            <color indexed="81"/>
            <rFont val="Tahoma"/>
            <charset val="1"/>
          </rPr>
          <t>Digitar solamente números, sin puntos ni comas</t>
        </r>
      </text>
    </comment>
    <comment ref="AW30" authorId="0" shapeId="0">
      <text>
        <r>
          <rPr>
            <b/>
            <sz val="9"/>
            <color indexed="81"/>
            <rFont val="Tahoma"/>
            <family val="2"/>
          </rPr>
          <t>CC = Cédula de Ciudadanía
CE = Cédula de Extranjería
RC = Registro Civil Menores de 7 años
TI = Tarjeta de identidad Mayores de 7 menores 18 años</t>
        </r>
      </text>
    </comment>
    <comment ref="AY30" authorId="0" shapeId="0">
      <text>
        <r>
          <rPr>
            <b/>
            <sz val="9"/>
            <color indexed="81"/>
            <rFont val="Tahoma"/>
            <family val="2"/>
          </rPr>
          <t>Digite solamente números, sin puntos ni comas</t>
        </r>
      </text>
    </comment>
    <comment ref="BF30" authorId="0" shapeId="0">
      <text>
        <r>
          <rPr>
            <b/>
            <sz val="9"/>
            <color indexed="81"/>
            <rFont val="Tahoma"/>
            <family val="2"/>
          </rPr>
          <t>1:   Jefe del hogar                
2:  Cónyuge o Compañera        
3:  Hijo(a).                          
4:  Hermano(a).                   
5:  Padre o Madre                      
6:  Abuelo(a). Nieto(a)     
7:  Tío (a), Sobrino(a) Bisabuelo(a), Bisnieto(a)
8:  Suegro(a), Cuñado(a)
9:  Padres Adoptantes Hijos adoptivos.
10: Nuera,  Yerno</t>
        </r>
        <r>
          <rPr>
            <sz val="9"/>
            <color indexed="81"/>
            <rFont val="Tahoma"/>
            <family val="2"/>
          </rPr>
          <t xml:space="preserve">
</t>
        </r>
      </text>
    </comment>
    <comment ref="BI30" authorId="0" shapeId="0">
      <text>
        <r>
          <rPr>
            <b/>
            <sz val="9"/>
            <color indexed="81"/>
            <rFont val="Tahoma"/>
            <family val="2"/>
          </rPr>
          <t>A     = Afrocolombiano
J      = Mujer u Hombre cabeza de familia
D     = Discapacitado
M65 = Mayor de 65 años
MC   = Madre Comunitaria
I      = indígena</t>
        </r>
        <r>
          <rPr>
            <sz val="9"/>
            <color indexed="81"/>
            <rFont val="Tahoma"/>
            <family val="2"/>
          </rPr>
          <t xml:space="preserve">
</t>
        </r>
        <r>
          <rPr>
            <b/>
            <sz val="9"/>
            <color indexed="81"/>
            <rFont val="Tahoma"/>
            <family val="2"/>
          </rPr>
          <t>N     = Ninguna</t>
        </r>
      </text>
    </comment>
    <comment ref="BL30" authorId="0" shapeId="0">
      <text>
        <r>
          <rPr>
            <b/>
            <sz val="9"/>
            <color indexed="81"/>
            <rFont val="Tahoma"/>
            <family val="2"/>
          </rPr>
          <t>Categoría de Discapacidad
1 = Física
2 = Auditiva
3 = Visual
4 = Sordoceguera
5 = Intelectual</t>
        </r>
        <r>
          <rPr>
            <sz val="9"/>
            <color indexed="81"/>
            <rFont val="Tahoma"/>
            <family val="2"/>
          </rPr>
          <t xml:space="preserve">
</t>
        </r>
        <r>
          <rPr>
            <b/>
            <sz val="9"/>
            <color indexed="81"/>
            <rFont val="Tahoma"/>
            <family val="2"/>
          </rPr>
          <t>6</t>
        </r>
        <r>
          <rPr>
            <sz val="9"/>
            <color indexed="81"/>
            <rFont val="Tahoma"/>
            <family val="2"/>
          </rPr>
          <t xml:space="preserve"> </t>
        </r>
        <r>
          <rPr>
            <b/>
            <sz val="9"/>
            <color indexed="81"/>
            <rFont val="Tahoma"/>
            <family val="2"/>
          </rPr>
          <t>= Psicosocial (mental)
7 = Múltiple
N = Ninguna</t>
        </r>
      </text>
    </comment>
    <comment ref="BO30" authorId="0" shapeId="0">
      <text>
        <r>
          <rPr>
            <b/>
            <sz val="9"/>
            <color indexed="81"/>
            <rFont val="Tahoma"/>
            <family val="2"/>
          </rPr>
          <t>1: Víctima de atentado terrorista
2: Damnificado Desastre Natural
3: Desplazado Inscrito en Red
4: Hogar objeto de Programa de reubicación zona de alto riesgo no mitigable
5: Reubicado Archipiélago de San Andrés, Providencia y Santa Catalina
N: Ninguna</t>
        </r>
      </text>
    </comment>
    <comment ref="BR30" authorId="0" shapeId="0">
      <text>
        <r>
          <rPr>
            <b/>
            <sz val="9"/>
            <color indexed="81"/>
            <rFont val="Tahoma"/>
            <family val="2"/>
          </rPr>
          <t>S:   Soltero(a)
C:  Casado(a) o unión marital de hecho.
SP: Separado, Divorciado</t>
        </r>
      </text>
    </comment>
    <comment ref="BU30" authorId="0" shapeId="0">
      <text>
        <r>
          <rPr>
            <b/>
            <sz val="9"/>
            <color indexed="81"/>
            <rFont val="Tahoma"/>
            <family val="2"/>
          </rPr>
          <t>F = FEMENINO
M= MASCULINO
NB=No Binario</t>
        </r>
      </text>
    </comment>
    <comment ref="BX30" authorId="0" shapeId="0">
      <text>
        <r>
          <rPr>
            <b/>
            <sz val="9"/>
            <color indexed="81"/>
            <rFont val="Tahoma"/>
            <family val="2"/>
          </rPr>
          <t xml:space="preserve">EM: Empleado
H:   Hogar   
ES:  Estudiante.
P:    Pensionado  
D:    Desempleado.
I:     Independiente.
</t>
        </r>
      </text>
    </comment>
    <comment ref="CA30" authorId="0" shapeId="0">
      <text>
        <r>
          <rPr>
            <b/>
            <sz val="9"/>
            <color indexed="81"/>
            <rFont val="Tahoma"/>
            <family val="2"/>
          </rPr>
          <t>X: La persona que reemplaza al Jefe del Hogar</t>
        </r>
      </text>
    </comment>
    <comment ref="CD30" authorId="0" shapeId="0">
      <text>
        <r>
          <rPr>
            <b/>
            <sz val="9"/>
            <color indexed="81"/>
            <rFont val="Tahoma"/>
            <charset val="1"/>
          </rPr>
          <t>Digitar solamente números, sin puntos ni comas</t>
        </r>
      </text>
    </comment>
    <comment ref="AW31" authorId="0" shapeId="0">
      <text>
        <r>
          <rPr>
            <b/>
            <sz val="9"/>
            <color indexed="81"/>
            <rFont val="Tahoma"/>
            <family val="2"/>
          </rPr>
          <t>CC = Cédula de Ciudadanía
CE = Cédula de Extranjería
RC = Registro Civil Menores de 7 años
TI = Tarjeta de identidad Mayores de 7 menores 18 años</t>
        </r>
      </text>
    </comment>
    <comment ref="AY31" authorId="0" shapeId="0">
      <text>
        <r>
          <rPr>
            <b/>
            <sz val="9"/>
            <color indexed="81"/>
            <rFont val="Tahoma"/>
            <family val="2"/>
          </rPr>
          <t>Digite solamente números, sin puntos ni comas</t>
        </r>
      </text>
    </comment>
    <comment ref="BF31" authorId="0" shapeId="0">
      <text>
        <r>
          <rPr>
            <b/>
            <sz val="9"/>
            <color indexed="81"/>
            <rFont val="Tahoma"/>
            <family val="2"/>
          </rPr>
          <t>1:   Jefe del hogar                
2:  Cónyuge o Compañera        
3:  Hijo(a).                          
4:  Hermano(a).                   
5:  Padre o Madre                      
6:  Abuelo(a). Nieto(a)     
7:  Tío (a), Sobrino(a) Bisabuelo(a), Bisnieto(a)
8:  Suegro(a), Cuñado(a)
9:  Padres Adoptantes Hijos adoptivos.
10: Nuera,  Yerno</t>
        </r>
        <r>
          <rPr>
            <sz val="9"/>
            <color indexed="81"/>
            <rFont val="Tahoma"/>
            <family val="2"/>
          </rPr>
          <t xml:space="preserve">
</t>
        </r>
      </text>
    </comment>
    <comment ref="BI31" authorId="0" shapeId="0">
      <text>
        <r>
          <rPr>
            <b/>
            <sz val="9"/>
            <color indexed="81"/>
            <rFont val="Tahoma"/>
            <family val="2"/>
          </rPr>
          <t>A     = Afrocolombiano
J      = Mujer u Hombre cabeza de familia
D     = Discapacitado
M65 = Mayor de 65 años
MC   = Madre Comunitaria
I      = indígena</t>
        </r>
        <r>
          <rPr>
            <sz val="9"/>
            <color indexed="81"/>
            <rFont val="Tahoma"/>
            <family val="2"/>
          </rPr>
          <t xml:space="preserve">
</t>
        </r>
        <r>
          <rPr>
            <b/>
            <sz val="9"/>
            <color indexed="81"/>
            <rFont val="Tahoma"/>
            <family val="2"/>
          </rPr>
          <t>N     = Ninguna</t>
        </r>
      </text>
    </comment>
    <comment ref="BL31" authorId="0" shapeId="0">
      <text>
        <r>
          <rPr>
            <b/>
            <sz val="9"/>
            <color indexed="81"/>
            <rFont val="Tahoma"/>
            <family val="2"/>
          </rPr>
          <t>Categoría de Discapacidad
1 = Física
2 = Auditiva
3 = Visual
4 = Sordoceguera
5 = Intelectual</t>
        </r>
        <r>
          <rPr>
            <sz val="9"/>
            <color indexed="81"/>
            <rFont val="Tahoma"/>
            <family val="2"/>
          </rPr>
          <t xml:space="preserve">
</t>
        </r>
        <r>
          <rPr>
            <b/>
            <sz val="9"/>
            <color indexed="81"/>
            <rFont val="Tahoma"/>
            <family val="2"/>
          </rPr>
          <t>6</t>
        </r>
        <r>
          <rPr>
            <sz val="9"/>
            <color indexed="81"/>
            <rFont val="Tahoma"/>
            <family val="2"/>
          </rPr>
          <t xml:space="preserve"> </t>
        </r>
        <r>
          <rPr>
            <b/>
            <sz val="9"/>
            <color indexed="81"/>
            <rFont val="Tahoma"/>
            <family val="2"/>
          </rPr>
          <t>= Psicosocial (mental)
7 = Múltiple
N = Ninguna</t>
        </r>
      </text>
    </comment>
    <comment ref="BO31" authorId="0" shapeId="0">
      <text>
        <r>
          <rPr>
            <b/>
            <sz val="9"/>
            <color indexed="81"/>
            <rFont val="Tahoma"/>
            <family val="2"/>
          </rPr>
          <t>1: Víctima de atentado terrorista
2: Damnificado Desastre Natural
3: Desplazado Inscrito en Red
4: Hogar objeto de Programa de reubicación zona de alto riesgo no mitigable
5: Reubicado Archipiélago de San Andrés, Providencia y Santa Catalina
N: Ninguna</t>
        </r>
      </text>
    </comment>
    <comment ref="BR31" authorId="0" shapeId="0">
      <text>
        <r>
          <rPr>
            <b/>
            <sz val="9"/>
            <color indexed="81"/>
            <rFont val="Tahoma"/>
            <family val="2"/>
          </rPr>
          <t>S:   Soltero(a)
C:  Casado(a) o unión marital de hecho.
SP: Separado, Divorciado</t>
        </r>
      </text>
    </comment>
    <comment ref="BU31" authorId="0" shapeId="0">
      <text>
        <r>
          <rPr>
            <b/>
            <sz val="9"/>
            <color indexed="81"/>
            <rFont val="Tahoma"/>
            <family val="2"/>
          </rPr>
          <t>F = FEMENINO
M= MASCULINO
NB=No Binario</t>
        </r>
      </text>
    </comment>
    <comment ref="BX31" authorId="0" shapeId="0">
      <text>
        <r>
          <rPr>
            <b/>
            <sz val="9"/>
            <color indexed="81"/>
            <rFont val="Tahoma"/>
            <family val="2"/>
          </rPr>
          <t xml:space="preserve">EM: Empleado
H:   Hogar   
ES:  Estudiante.
P:    Pensionado  
D:    Desempleado.
I:     Independiente.
</t>
        </r>
      </text>
    </comment>
    <comment ref="CA31" authorId="0" shapeId="0">
      <text>
        <r>
          <rPr>
            <b/>
            <sz val="9"/>
            <color indexed="81"/>
            <rFont val="Tahoma"/>
            <family val="2"/>
          </rPr>
          <t>X: La persona que reemplaza al Jefe del Hogar</t>
        </r>
      </text>
    </comment>
    <comment ref="CD31" authorId="0" shapeId="0">
      <text>
        <r>
          <rPr>
            <b/>
            <sz val="9"/>
            <color indexed="81"/>
            <rFont val="Tahoma"/>
            <charset val="1"/>
          </rPr>
          <t>Digitar solamente números, sin puntos ni comas</t>
        </r>
      </text>
    </comment>
    <comment ref="C33" authorId="0" shapeId="0">
      <text>
        <r>
          <rPr>
            <b/>
            <sz val="9"/>
            <color indexed="81"/>
            <rFont val="Tahoma"/>
            <family val="2"/>
          </rPr>
          <t>La sección 2.1 se DILIGENCIA SOLAMENTE si su salario es variable mes a mes</t>
        </r>
      </text>
    </comment>
    <comment ref="F34" authorId="0" shapeId="0">
      <text>
        <r>
          <rPr>
            <b/>
            <sz val="9"/>
            <color indexed="81"/>
            <rFont val="Tahoma"/>
            <family val="2"/>
          </rPr>
          <t>Sigla mes
Ene
Feb
Mar
Abr
May
Jun
Jul
Ago
Sep
Oct
Nov
Dic</t>
        </r>
      </text>
    </comment>
    <comment ref="H34" authorId="0" shapeId="0">
      <text>
        <r>
          <rPr>
            <b/>
            <sz val="9"/>
            <color indexed="81"/>
            <rFont val="Tahoma"/>
            <family val="2"/>
          </rPr>
          <t xml:space="preserve">Cuando el salario es variable mes a mes, se promedia los 12 últimos meses; o los meses laborados sin ser inferiores a 6 meses; se debe digitar sin puntos ni comas el valor de IBC reportado en la planilla Pila </t>
        </r>
      </text>
    </comment>
    <comment ref="T34" authorId="0" shapeId="0">
      <text>
        <r>
          <rPr>
            <b/>
            <sz val="9"/>
            <color indexed="81"/>
            <rFont val="Tahoma"/>
            <family val="2"/>
          </rPr>
          <t>Sigla mes
Ene
Feb
Mar
Abr
May
Jun
Jul
Ago
Sep
Oct
Nov
Dic</t>
        </r>
      </text>
    </comment>
    <comment ref="V34" authorId="0" shapeId="0">
      <text>
        <r>
          <rPr>
            <b/>
            <sz val="9"/>
            <color indexed="81"/>
            <rFont val="Tahoma"/>
            <family val="2"/>
          </rPr>
          <t xml:space="preserve">Cuando el salario es variable mes a mes, se promedia los 12 últimos meses; o los meses laborados sin ser inferiores a 6 meses; se debe digitar sin puntos ni comas el valor de IBC reportado en la planilla Pila </t>
        </r>
      </text>
    </comment>
    <comment ref="AH34" authorId="0" shapeId="0">
      <text>
        <r>
          <rPr>
            <b/>
            <sz val="9"/>
            <color indexed="81"/>
            <rFont val="Tahoma"/>
            <family val="2"/>
          </rPr>
          <t>Sigla mes
Ene
Feb
Mar
Abr
May
Jun
Jul
Ago
Sep
Oct
Nov
Dic</t>
        </r>
      </text>
    </comment>
    <comment ref="AJ34" authorId="0" shapeId="0">
      <text>
        <r>
          <rPr>
            <b/>
            <sz val="9"/>
            <color indexed="81"/>
            <rFont val="Tahoma"/>
            <family val="2"/>
          </rPr>
          <t xml:space="preserve">Cuando el salario es variable mes a mes, se promedia los 12 últimos meses; o los meses laborados sin ser inferiores a 6 meses; se debe digitar sin puntos ni comas el valor de IBC reportado en la planilla Pila </t>
        </r>
      </text>
    </comment>
    <comment ref="AV34" authorId="0" shapeId="0">
      <text>
        <r>
          <rPr>
            <b/>
            <sz val="9"/>
            <color indexed="81"/>
            <rFont val="Tahoma"/>
            <family val="2"/>
          </rPr>
          <t>Sigla mes
Ene
Feb
Mar
Abr
May
Jun
Jul
Ago
Sep
Oct
Nov
Dic</t>
        </r>
      </text>
    </comment>
    <comment ref="AX34" authorId="0" shapeId="0">
      <text>
        <r>
          <rPr>
            <b/>
            <sz val="9"/>
            <color indexed="81"/>
            <rFont val="Tahoma"/>
            <family val="2"/>
          </rPr>
          <t xml:space="preserve">Cuando el salario es variable mes a mes, se promedia los 12 últimos meses; o los meses laborados sin ser inferiores a 6 meses; se debe digitar sin puntos ni comas el valor de IBC reportado en la planilla Pila </t>
        </r>
      </text>
    </comment>
    <comment ref="BK34" authorId="0" shapeId="0">
      <text>
        <r>
          <rPr>
            <b/>
            <sz val="9"/>
            <color indexed="81"/>
            <rFont val="Tahoma"/>
            <family val="2"/>
          </rPr>
          <t>Sigla mes
Ene
Feb
Mar
Abr
May
Jun
Jul
Ago
Sep
Oct
Nov
Dic</t>
        </r>
      </text>
    </comment>
    <comment ref="BM34" authorId="0" shapeId="0">
      <text>
        <r>
          <rPr>
            <b/>
            <sz val="9"/>
            <color indexed="81"/>
            <rFont val="Tahoma"/>
            <family val="2"/>
          </rPr>
          <t xml:space="preserve">Cuando el salario es variable mes a mes, se promedia los 12 últimos meses; o los meses laborados sin ser inferiores a 6 meses; se debe digitar sin puntos ni comas el valor de IBC reportado en la planilla Pila </t>
        </r>
      </text>
    </comment>
    <comment ref="CA34" authorId="0" shapeId="0">
      <text>
        <r>
          <rPr>
            <b/>
            <sz val="9"/>
            <color indexed="81"/>
            <rFont val="Tahoma"/>
            <family val="2"/>
          </rPr>
          <t>Sigla mes
Ene
Feb
Mar
Abr
May
Jun
Jul
Ago
Sep
Oct
Nov
Dic</t>
        </r>
      </text>
    </comment>
    <comment ref="CC34" authorId="0" shapeId="0">
      <text>
        <r>
          <rPr>
            <b/>
            <sz val="9"/>
            <color indexed="81"/>
            <rFont val="Tahoma"/>
            <family val="2"/>
          </rPr>
          <t xml:space="preserve">Cuando el ingreso es variable, se promedia los 12 últimos meses; o los meses laborados sin ser inferiores a 6 meses; se debe digitar el valor de IBC reportado en la planilla Pila </t>
        </r>
      </text>
    </comment>
    <comment ref="F35" authorId="0" shapeId="0">
      <text>
        <r>
          <rPr>
            <b/>
            <sz val="9"/>
            <color indexed="81"/>
            <rFont val="Tahoma"/>
            <family val="2"/>
          </rPr>
          <t>Sigla mes
Ene
Feb
Mar
Abr
May
Jun
Jul
Ago
Sep
Oct
Nov
Dic</t>
        </r>
      </text>
    </comment>
    <comment ref="H35" authorId="0" shapeId="0">
      <text>
        <r>
          <rPr>
            <b/>
            <sz val="9"/>
            <color indexed="81"/>
            <rFont val="Tahoma"/>
            <family val="2"/>
          </rPr>
          <t xml:space="preserve">Cuando el salario es variable mes a mes, se promedia los 12 últimos meses; o los meses laborados sin ser inferiores a 6 meses; se debe digitar sin puntos ni comas el valor de IBC reportado en la planilla Pila </t>
        </r>
      </text>
    </comment>
    <comment ref="T35" authorId="0" shapeId="0">
      <text>
        <r>
          <rPr>
            <b/>
            <sz val="9"/>
            <color indexed="81"/>
            <rFont val="Tahoma"/>
            <family val="2"/>
          </rPr>
          <t>Sigla mes
Ene
Feb
Mar
Abr
May
Jun
Jul
Ago
Sep
Oct
Nov
Dic</t>
        </r>
      </text>
    </comment>
    <comment ref="V35" authorId="0" shapeId="0">
      <text>
        <r>
          <rPr>
            <b/>
            <sz val="9"/>
            <color indexed="81"/>
            <rFont val="Tahoma"/>
            <family val="2"/>
          </rPr>
          <t xml:space="preserve">Cuando el salario es variable mes a mes, se promedia los 12 últimos meses; o los meses laborados sin ser inferiores a 6 meses; se debe digitar sin puntos ni comas el valor de IBC reportado en la planilla Pila </t>
        </r>
      </text>
    </comment>
    <comment ref="AH35" authorId="0" shapeId="0">
      <text>
        <r>
          <rPr>
            <b/>
            <sz val="9"/>
            <color indexed="81"/>
            <rFont val="Tahoma"/>
            <family val="2"/>
          </rPr>
          <t>Sigla mes
Ene
Feb
Mar
Abr
May
Jun
Jul
Ago
Sep
Oct
Nov
Dic</t>
        </r>
      </text>
    </comment>
    <comment ref="AJ35" authorId="0" shapeId="0">
      <text>
        <r>
          <rPr>
            <b/>
            <sz val="9"/>
            <color indexed="81"/>
            <rFont val="Tahoma"/>
            <family val="2"/>
          </rPr>
          <t xml:space="preserve">Cuando el salario es variable mes a mes, se promedia los 12 últimos meses; o los meses laborados sin ser inferiores a 6 meses; se debe digitar sin puntos ni comas el valor de IBC reportado en la planilla Pila </t>
        </r>
      </text>
    </comment>
    <comment ref="AV35" authorId="0" shapeId="0">
      <text>
        <r>
          <rPr>
            <b/>
            <sz val="9"/>
            <color indexed="81"/>
            <rFont val="Tahoma"/>
            <family val="2"/>
          </rPr>
          <t>Sigla mes
Ene
Feb
Mar
Abr
May
Jun
Jul
Ago
Sep
Oct
Nov
Dic</t>
        </r>
      </text>
    </comment>
    <comment ref="AX35" authorId="0" shapeId="0">
      <text>
        <r>
          <rPr>
            <b/>
            <sz val="9"/>
            <color indexed="81"/>
            <rFont val="Tahoma"/>
            <family val="2"/>
          </rPr>
          <t xml:space="preserve">Cuando el salario es variable mes a mes, se promedia los 12 últimos meses; o los meses laborados sin ser inferiores a 6 meses; se debe digitar sin puntos ni comas el valor de IBC reportado en la planilla Pila </t>
        </r>
      </text>
    </comment>
    <comment ref="BK35" authorId="0" shapeId="0">
      <text>
        <r>
          <rPr>
            <b/>
            <sz val="9"/>
            <color indexed="81"/>
            <rFont val="Tahoma"/>
            <family val="2"/>
          </rPr>
          <t>Sigla mes
Ene
Feb
Mar
Abr
May
Jun
Jul
Ago
Sep
Oct
Nov
Dic</t>
        </r>
      </text>
    </comment>
    <comment ref="BM35" authorId="0" shapeId="0">
      <text>
        <r>
          <rPr>
            <b/>
            <sz val="9"/>
            <color indexed="81"/>
            <rFont val="Tahoma"/>
            <family val="2"/>
          </rPr>
          <t xml:space="preserve">Cuando el salario es variable mes a mes, se promedia los 12 últimos meses; o los meses laborados sin ser inferiores a 6 meses; se debe digitar sin puntos ni comas el valor de IBC reportado en la planilla Pila </t>
        </r>
      </text>
    </comment>
    <comment ref="CA35" authorId="0" shapeId="0">
      <text>
        <r>
          <rPr>
            <b/>
            <sz val="9"/>
            <color indexed="81"/>
            <rFont val="Tahoma"/>
            <family val="2"/>
          </rPr>
          <t>Sigla mes
Ene
Feb
Mar
Abr
May
Jun
Jul
Ago
Sep
Oct
Nov
Dic</t>
        </r>
      </text>
    </comment>
    <comment ref="CC35" authorId="0" shapeId="0">
      <text>
        <r>
          <rPr>
            <b/>
            <sz val="9"/>
            <color indexed="81"/>
            <rFont val="Tahoma"/>
            <family val="2"/>
          </rPr>
          <t xml:space="preserve">Cuando el ingreso es variable, se promedia los 12 últimos meses; o los meses laborados sin ser inferiores a 6 meses; se debe digitar el valor de IBC reportado en la planilla Pila </t>
        </r>
      </text>
    </comment>
    <comment ref="AP37" authorId="0" shapeId="0">
      <text>
        <r>
          <rPr>
            <b/>
            <sz val="9"/>
            <color indexed="81"/>
            <rFont val="Tahoma"/>
            <family val="2"/>
          </rPr>
          <t>Se digita el número de meses que se debe promediar</t>
        </r>
      </text>
    </comment>
    <comment ref="BG41" authorId="0" shapeId="0">
      <text>
        <r>
          <rPr>
            <b/>
            <sz val="9"/>
            <color indexed="81"/>
            <rFont val="Tahoma"/>
            <family val="2"/>
          </rPr>
          <t>Correo debe ser personal, no corporativo ni de universidades</t>
        </r>
      </text>
    </comment>
    <comment ref="BQ55" authorId="0" shapeId="0">
      <text>
        <r>
          <rPr>
            <b/>
            <sz val="9"/>
            <color indexed="81"/>
            <rFont val="Tahoma"/>
            <charset val="1"/>
          </rPr>
          <t>Digitar el valor del subsidio de vivienda al que aspira, sin puntos ni comas</t>
        </r>
      </text>
    </comment>
    <comment ref="AM70" authorId="0" shapeId="0">
      <text>
        <r>
          <rPr>
            <b/>
            <sz val="9"/>
            <color indexed="81"/>
            <rFont val="Tahoma"/>
            <charset val="1"/>
          </rPr>
          <t>Para construcción sitio propio y mejoramiento; digitar solamente números sin puntos ni comas</t>
        </r>
      </text>
    </comment>
    <comment ref="BR70" authorId="0" shapeId="0">
      <text>
        <r>
          <rPr>
            <b/>
            <sz val="9"/>
            <color indexed="81"/>
            <rFont val="Tahoma"/>
            <charset val="1"/>
          </rPr>
          <t>Para construcción en sitio propio, digitar la fecha de registro de la escritura mediante la cual compraron el lote</t>
        </r>
      </text>
    </comment>
    <comment ref="AM71" authorId="0" shapeId="0">
      <text>
        <r>
          <rPr>
            <b/>
            <sz val="9"/>
            <color indexed="81"/>
            <rFont val="Tahoma"/>
            <charset val="1"/>
          </rPr>
          <t>Para construcción sitio propio; digitar solamente números sin puntos ni comas</t>
        </r>
      </text>
    </comment>
    <comment ref="BR71" authorId="0" shapeId="0">
      <text>
        <r>
          <rPr>
            <b/>
            <sz val="9"/>
            <color indexed="81"/>
            <rFont val="Tahoma"/>
            <charset val="1"/>
          </rPr>
          <t>Para construcción en sitio propio y mejoramiento</t>
        </r>
      </text>
    </comment>
    <comment ref="AM73" authorId="0" shapeId="0">
      <text>
        <r>
          <rPr>
            <b/>
            <sz val="9"/>
            <color indexed="81"/>
            <rFont val="Tahoma"/>
            <charset val="1"/>
          </rPr>
          <t>Para adquisición de vivienda nueva, digitar el valor de la vivienda sin puntos ni comas</t>
        </r>
      </text>
    </comment>
    <comment ref="AH78" authorId="0" shapeId="0">
      <text>
        <r>
          <rPr>
            <b/>
            <sz val="9"/>
            <color indexed="81"/>
            <rFont val="Tahoma"/>
            <family val="2"/>
          </rPr>
          <t>Digitar en este campo, sin puntos ni comas el valor que este consignado en las cuentas de ahorro programado o AFC</t>
        </r>
      </text>
    </comment>
    <comment ref="BO78" authorId="0" shapeId="0">
      <text>
        <r>
          <rPr>
            <b/>
            <sz val="9"/>
            <color indexed="81"/>
            <rFont val="Tahoma"/>
            <charset val="1"/>
          </rPr>
          <t>Detallar donde esta el recurso</t>
        </r>
      </text>
    </comment>
    <comment ref="BZ78" authorId="0" shapeId="0">
      <text>
        <r>
          <rPr>
            <b/>
            <sz val="9"/>
            <color indexed="81"/>
            <rFont val="Tahoma"/>
            <family val="2"/>
          </rPr>
          <t>Digite en este campo sin puntos ni comas, el valor del ahorro depositado en cuentas de ahorro diferentes a ahorro programo, o que se encuentren depositados en un CDT</t>
        </r>
      </text>
    </comment>
    <comment ref="AH79" authorId="0" shapeId="0">
      <text>
        <r>
          <rPr>
            <b/>
            <sz val="9"/>
            <color indexed="81"/>
            <rFont val="Tahoma"/>
            <family val="2"/>
          </rPr>
          <t>Digite en este campo sin puntos ni comas el valor pagado a las Fiduciarias, o el ahorro exclusivo para vivienda realizado en los Fondos de empleados y que estén inmovilizados y certificados</t>
        </r>
      </text>
    </comment>
    <comment ref="BZ79" authorId="0" shapeId="0">
      <text>
        <r>
          <rPr>
            <b/>
            <sz val="9"/>
            <color indexed="81"/>
            <rFont val="Tahoma"/>
            <family val="2"/>
          </rPr>
          <t xml:space="preserve">Digite en este campo sin puntos ni comas el valor del crédito pre-aprobado para la adquisición de la vivienda, o solamente el menor valor que le hace falta para realizar el cierre financiero
</t>
        </r>
        <r>
          <rPr>
            <sz val="9"/>
            <color indexed="81"/>
            <rFont val="Tahoma"/>
            <family val="2"/>
          </rPr>
          <t xml:space="preserve">
</t>
        </r>
      </text>
    </comment>
    <comment ref="AH80" authorId="0" shapeId="0">
      <text>
        <r>
          <rPr>
            <b/>
            <sz val="9"/>
            <color indexed="81"/>
            <rFont val="Tahoma"/>
            <family val="2"/>
          </rPr>
          <t>Digite en este capo sin puntos ni comas el valor de las cesantías inmovilizadas y certificadas</t>
        </r>
      </text>
    </comment>
    <comment ref="BZ80" authorId="0" shapeId="0">
      <text>
        <r>
          <rPr>
            <b/>
            <sz val="9"/>
            <color indexed="81"/>
            <rFont val="Tahoma"/>
            <family val="2"/>
          </rPr>
          <t>Digite en este campo sin puntos ni comas, el valor del crédito aprobado para la adquisición de la vivienda, o solamente el menor valor que le hace falta para realizar el cierre financiero</t>
        </r>
      </text>
    </comment>
    <comment ref="AH81" authorId="0" shapeId="0">
      <text>
        <r>
          <rPr>
            <b/>
            <sz val="9"/>
            <color indexed="81"/>
            <rFont val="Tahoma"/>
            <family val="2"/>
          </rPr>
          <t>Para construcción en sitio propio, digite en este campo sin puntos ni comas el valor del avalúo predial</t>
        </r>
      </text>
    </comment>
    <comment ref="BZ81" authorId="0" shapeId="0">
      <text>
        <r>
          <rPr>
            <b/>
            <sz val="9"/>
            <color indexed="81"/>
            <rFont val="Tahoma"/>
            <family val="2"/>
          </rPr>
          <t>Digite en este campo sin puntos ni comas el valor de los aportes solidarios en mano de obra realizados para las modalidades de Construcción en sitio propio o mejoramiento de vivienda y estén certificados</t>
        </r>
      </text>
    </comment>
    <comment ref="W82" authorId="0" shapeId="0">
      <text>
        <r>
          <rPr>
            <b/>
            <sz val="9"/>
            <color indexed="81"/>
            <rFont val="Tahoma"/>
            <family val="2"/>
          </rPr>
          <t>Fecha del pago de la primera cuota inicial</t>
        </r>
      </text>
    </comment>
    <comment ref="AH82" authorId="0" shapeId="0">
      <text>
        <r>
          <rPr>
            <b/>
            <sz val="9"/>
            <color indexed="81"/>
            <rFont val="Tahoma"/>
            <family val="2"/>
          </rPr>
          <t>Digite en este campo sin puntos ni comas el valor pagado a la constructora, como cuota inicial y este certificado.</t>
        </r>
      </text>
    </comment>
    <comment ref="BZ82" authorId="0" shapeId="0">
      <text>
        <r>
          <rPr>
            <b/>
            <sz val="9"/>
            <color indexed="81"/>
            <rFont val="Tahoma"/>
            <family val="2"/>
          </rPr>
          <t>Digite en este campo sin puntos ni comas, el valor de los otros aportes realizados por el Municipio o Departamento y estén certificados</t>
        </r>
      </text>
    </comment>
    <comment ref="AH83" authorId="0" shapeId="0">
      <text>
        <r>
          <rPr>
            <b/>
            <sz val="9"/>
            <color indexed="81"/>
            <rFont val="Tahoma"/>
            <family val="2"/>
          </rPr>
          <t>Digite en este campo sin punos ni comas el valor del lote u obras de urbanismo que otorguen como subsidio el Municipio o Departamento y esté certificado</t>
        </r>
      </text>
    </comment>
    <comment ref="BZ83" authorId="0" shapeId="0">
      <text>
        <r>
          <rPr>
            <b/>
            <sz val="9"/>
            <color indexed="81"/>
            <rFont val="Tahoma"/>
            <family val="2"/>
          </rPr>
          <t>Digite en este campo sin puntos ni comas, el valor de los otros aportes realizados por entidades diferentes a Entes Territoriales, OPV o ONG y estén certificados</t>
        </r>
      </text>
    </comment>
    <comment ref="AH84" authorId="0" shapeId="0">
      <text>
        <r>
          <rPr>
            <b/>
            <sz val="9"/>
            <color indexed="81"/>
            <rFont val="Tahoma"/>
            <family val="2"/>
          </rPr>
          <t>Digite en este campo sin puntos ni comas el valor del aporte no reembolsable que certifiquen las Asociaciones de vivienda "OPV" o las "ONG"</t>
        </r>
      </text>
    </comment>
    <comment ref="BJ84" authorId="0" shapeId="0">
      <text>
        <r>
          <rPr>
            <b/>
            <sz val="9"/>
            <color indexed="81"/>
            <rFont val="Tahoma"/>
            <family val="2"/>
          </rPr>
          <t>Detallar donde está el recurso</t>
        </r>
      </text>
    </comment>
    <comment ref="BZ84" authorId="0" shapeId="0">
      <text>
        <r>
          <rPr>
            <b/>
            <sz val="9"/>
            <color indexed="81"/>
            <rFont val="Tahoma"/>
            <family val="2"/>
          </rPr>
          <t>Digite en este campo sin puntos ni comas, el saldo por pagar de la cuota inicial que figure en el documento precontractual o la promesa de compraventa</t>
        </r>
      </text>
    </comment>
    <comment ref="AB87" authorId="0" shapeId="0">
      <text>
        <r>
          <rPr>
            <b/>
            <sz val="9"/>
            <color indexed="81"/>
            <rFont val="Tahoma"/>
            <family val="2"/>
          </rPr>
          <t>Digite el nombre de la entidad que aprobó el Crédito</t>
        </r>
      </text>
    </comment>
  </commentList>
</comments>
</file>

<file path=xl/comments2.xml><?xml version="1.0" encoding="utf-8"?>
<comments xmlns="http://schemas.openxmlformats.org/spreadsheetml/2006/main">
  <authors>
    <author>PORT-77678</author>
  </authors>
  <commentList>
    <comment ref="F17" authorId="0" shapeId="0">
      <text>
        <r>
          <rPr>
            <b/>
            <sz val="9"/>
            <color indexed="81"/>
            <rFont val="Tahoma"/>
            <family val="2"/>
          </rPr>
          <t>X si su estado civil es soltero o soltera</t>
        </r>
      </text>
    </comment>
    <comment ref="V17" authorId="0" shapeId="0">
      <text>
        <r>
          <rPr>
            <b/>
            <sz val="9"/>
            <color indexed="81"/>
            <rFont val="Tahoma"/>
            <family val="2"/>
          </rPr>
          <t>X si es cabeza de familia</t>
        </r>
      </text>
    </comment>
    <comment ref="Z17" authorId="0" shapeId="0">
      <text>
        <r>
          <rPr>
            <b/>
            <sz val="9"/>
            <color indexed="81"/>
            <rFont val="Tahoma"/>
            <family val="2"/>
          </rPr>
          <t>X si no es cabeza de familia</t>
        </r>
      </text>
    </comment>
    <comment ref="B30" authorId="0" shapeId="0">
      <text>
        <r>
          <rPr>
            <b/>
            <sz val="9"/>
            <color indexed="81"/>
            <rFont val="Tahoma"/>
            <family val="2"/>
          </rPr>
          <t>CC : Cédula de ciudadanía
CE : Cédula de Extranjería</t>
        </r>
      </text>
    </comment>
    <comment ref="Y30" authorId="0" shapeId="0">
      <text>
        <r>
          <rPr>
            <b/>
            <sz val="9"/>
            <color indexed="81"/>
            <rFont val="Tahoma"/>
            <family val="2"/>
          </rPr>
          <t>número de años que conviven juntos</t>
        </r>
      </text>
    </comment>
    <comment ref="B32" authorId="0" shapeId="0">
      <text>
        <r>
          <rPr>
            <b/>
            <sz val="9"/>
            <color indexed="81"/>
            <rFont val="Tahoma"/>
            <family val="2"/>
          </rPr>
          <t>número de meses que conviven juntos</t>
        </r>
      </text>
    </comment>
    <comment ref="E34" authorId="0" shapeId="0">
      <text>
        <r>
          <rPr>
            <b/>
            <sz val="9"/>
            <color indexed="81"/>
            <rFont val="Tahoma"/>
            <family val="2"/>
          </rPr>
          <t>X si la respuesta es afirmativa</t>
        </r>
      </text>
    </comment>
    <comment ref="K34" authorId="0" shapeId="0">
      <text>
        <r>
          <rPr>
            <b/>
            <sz val="9"/>
            <color indexed="81"/>
            <rFont val="Tahoma"/>
            <family val="2"/>
          </rPr>
          <t>X si la respuesta es afirmativa</t>
        </r>
      </text>
    </comment>
    <comment ref="R34" authorId="0" shapeId="0">
      <text>
        <r>
          <rPr>
            <b/>
            <sz val="9"/>
            <color indexed="81"/>
            <rFont val="Tahoma"/>
            <family val="2"/>
          </rPr>
          <t>X si la respuesta es afirmativa</t>
        </r>
      </text>
    </comment>
    <comment ref="W34" authorId="0" shapeId="0">
      <text>
        <r>
          <rPr>
            <b/>
            <sz val="9"/>
            <color indexed="81"/>
            <rFont val="Tahoma"/>
            <family val="2"/>
          </rPr>
          <t>X si la respuesta es afirmativa</t>
        </r>
      </text>
    </comment>
    <comment ref="AA34" authorId="0" shapeId="0">
      <text>
        <r>
          <rPr>
            <b/>
            <sz val="9"/>
            <color indexed="81"/>
            <rFont val="Tahoma"/>
            <family val="2"/>
          </rPr>
          <t>X si la repuesta es afirmativa</t>
        </r>
      </text>
    </comment>
  </commentList>
</comments>
</file>

<file path=xl/sharedStrings.xml><?xml version="1.0" encoding="utf-8"?>
<sst xmlns="http://schemas.openxmlformats.org/spreadsheetml/2006/main" count="335" uniqueCount="310">
  <si>
    <t>SI</t>
  </si>
  <si>
    <t>NO</t>
  </si>
  <si>
    <t>NOMBRE JEFE DEL HOGAR</t>
  </si>
  <si>
    <t>FIRMA JEFE DEL HOGAR</t>
  </si>
  <si>
    <t>DESPRENDIBLE DE RECEPCIÓN DE FORMULARIO DE POSTULACIÓN</t>
  </si>
  <si>
    <t>ESTE FORMULARIO ES GRATUITO Y PUEDE SER FOTOCOPIADO PARA SU DISTRIBUCIÓN.</t>
  </si>
  <si>
    <t>Actualización</t>
  </si>
  <si>
    <t>Cesantías</t>
  </si>
  <si>
    <t>TOTAL AHORRO PREVIO</t>
  </si>
  <si>
    <t>NOMBRE DEL POSTULANTE:</t>
  </si>
  <si>
    <t>FIRMA</t>
  </si>
  <si>
    <t>Valor Presupuesto</t>
  </si>
  <si>
    <t>Ahorro Previo</t>
  </si>
  <si>
    <t>Recursos Complementarios</t>
  </si>
  <si>
    <t>Aportes Ente Territorial</t>
  </si>
  <si>
    <t>TOTAL RECURSOS COMPLEMENTARIOS</t>
  </si>
  <si>
    <t>Entidad Captadora:</t>
  </si>
  <si>
    <t>Número de Cuenta:</t>
  </si>
  <si>
    <t>Fecha Inmovilización:</t>
  </si>
  <si>
    <t>Entidad Depositaria:</t>
  </si>
  <si>
    <t>EL DESPRENDIBLE DE RADICACIÓN NO GARANTIZA QUE EL HOGAR CUMPLE CON LOS REQUISITOS DE POSTULACIÓN</t>
  </si>
  <si>
    <t>AHORRO PREVIO</t>
  </si>
  <si>
    <t>RECURSOS COMPLEMENTARIOS</t>
  </si>
  <si>
    <t>Número de Matrícula Inmobiliaria</t>
  </si>
  <si>
    <t>Otros Recursos (Especificar)</t>
  </si>
  <si>
    <t>Fecha Certificación:</t>
  </si>
  <si>
    <t>MODALIDAD DE VIVIENDA</t>
  </si>
  <si>
    <t>Desde</t>
  </si>
  <si>
    <t>Hasta</t>
  </si>
  <si>
    <t>TOTAL</t>
  </si>
  <si>
    <t>Donación Otras Entidades</t>
  </si>
  <si>
    <t>FIRMA DEL CÓNYUGE O COMPAÑERO (A)</t>
  </si>
  <si>
    <t>VALOR TOTAL</t>
  </si>
  <si>
    <t>Fecha Registro de Escritura</t>
  </si>
  <si>
    <t>Subsidio Solicitado</t>
  </si>
  <si>
    <t>Cuenta de Ahorro Programado</t>
  </si>
  <si>
    <t>Aportes Periódicos de Ahorro</t>
  </si>
  <si>
    <t>Aporte Lote o Terreno</t>
  </si>
  <si>
    <t>Aporte Lote Subsidio por Municipal o Departamental</t>
  </si>
  <si>
    <t>Aporte Lote OPV, ONG, no Reembolsable</t>
  </si>
  <si>
    <t>Ahorro Previo en Cualquier Modalidad</t>
  </si>
  <si>
    <t>Crédito Aprobado</t>
  </si>
  <si>
    <t>Aportes Solidarios</t>
  </si>
  <si>
    <t>Fecha Apertura:</t>
  </si>
  <si>
    <t xml:space="preserve">Autorizamos para que por cualquier medio se verifiquen los datos aquí contenidos y en caso de falsedad, se apliquen las sanciones contempladas en la Ley 3 de 1991: "La persona que presente documentos o información falsos, con el objeto de que le sea adjudicado un subsidio familiar de vivienda, quedará inhabilitada por el término de diez (10) años para volver a solicitarlo". </t>
  </si>
  <si>
    <t>CABEZA DE HOGAR</t>
  </si>
  <si>
    <t>Para Construcción en Sitio Propio y Mejoramiento.</t>
  </si>
  <si>
    <t>Valor Total de la Vivienda (Para Adquisición de Vivienda Nueva)</t>
  </si>
  <si>
    <t>Nombre del Proyecto:</t>
  </si>
  <si>
    <t>C.C.</t>
  </si>
  <si>
    <t>SFV -- TOPE</t>
  </si>
  <si>
    <t>1 mes</t>
  </si>
  <si>
    <t>2 mes</t>
  </si>
  <si>
    <t>3 mes</t>
  </si>
  <si>
    <t>OK</t>
  </si>
  <si>
    <t>ERROR MODALIDAD</t>
  </si>
  <si>
    <t>7 mes</t>
  </si>
  <si>
    <t>8 mes</t>
  </si>
  <si>
    <t>9 mes</t>
  </si>
  <si>
    <t>10 mes</t>
  </si>
  <si>
    <t>11 mes</t>
  </si>
  <si>
    <t>12 mes</t>
  </si>
  <si>
    <t>4 mes</t>
  </si>
  <si>
    <t>5 mes</t>
  </si>
  <si>
    <t>6 mes</t>
  </si>
  <si>
    <t>Número de meses a promediar</t>
  </si>
  <si>
    <t xml:space="preserve">En el Municipio de </t>
  </si>
  <si>
    <t xml:space="preserve">el (la) señor (a) </t>
  </si>
  <si>
    <t>mayor de edad, identificado (a) con la Cédula de</t>
  </si>
  <si>
    <t>Ciudadanía No.</t>
  </si>
  <si>
    <t xml:space="preserve">expedida en </t>
  </si>
  <si>
    <t xml:space="preserve">domiciliado (s) en </t>
  </si>
  <si>
    <t>No siendo otro el objeto de la presente diligencia, se firma por quienes en ella intervienen.</t>
  </si>
  <si>
    <t>El (la) Declarante</t>
  </si>
  <si>
    <t>Huella</t>
  </si>
  <si>
    <t>COMFACAUCA</t>
  </si>
  <si>
    <t>el</t>
  </si>
  <si>
    <t>DEL TRABAJADOR AFILIADO ANTE COMFACAUCA</t>
  </si>
  <si>
    <t>CONFORMACION Y CONDICION SOCIOECONOMICA DEL HOGAR</t>
  </si>
  <si>
    <t>Documento de Identidad:</t>
  </si>
  <si>
    <r>
      <t xml:space="preserve">TD: </t>
    </r>
    <r>
      <rPr>
        <sz val="9"/>
        <rFont val="Arial"/>
        <family val="2"/>
      </rPr>
      <t xml:space="preserve">Corresponde al tipo de documento de identificación así:      </t>
    </r>
  </si>
  <si>
    <t>SMMLV</t>
  </si>
  <si>
    <r>
      <t xml:space="preserve">CC: </t>
    </r>
    <r>
      <rPr>
        <sz val="9"/>
        <rFont val="Arial"/>
        <family val="2"/>
      </rPr>
      <t>Cédula de ciudadanía.</t>
    </r>
  </si>
  <si>
    <t>VIP : Vivienda de Interés Social prioritario</t>
  </si>
  <si>
    <r>
      <t xml:space="preserve">CE: </t>
    </r>
    <r>
      <rPr>
        <sz val="9"/>
        <rFont val="Arial"/>
        <family val="2"/>
      </rPr>
      <t>Cédula de extranjería.</t>
    </r>
  </si>
  <si>
    <t>VIS : Vivienda de Interés Social</t>
  </si>
  <si>
    <r>
      <t xml:space="preserve">PARENTESCO: </t>
    </r>
    <r>
      <rPr>
        <sz val="9"/>
        <rFont val="Arial"/>
        <family val="2"/>
      </rPr>
      <t xml:space="preserve">Relacione el parentesco con el jefe del hogar: </t>
    </r>
  </si>
  <si>
    <t xml:space="preserve">1- Jefe del hogar </t>
  </si>
  <si>
    <t>7- Tío (a), Sobrino(a), Bisabuelo(a), Bisnieto (a)</t>
  </si>
  <si>
    <t>Mejoramiento de vivienda</t>
  </si>
  <si>
    <t>2- Cónyuge Compañera (o)</t>
  </si>
  <si>
    <t xml:space="preserve">Construcción en Sitio Propio </t>
  </si>
  <si>
    <t>3- Hijo (a)</t>
  </si>
  <si>
    <t>8:   Suegro(a),Cuñado(a)</t>
  </si>
  <si>
    <t>4- Hermano (a)</t>
  </si>
  <si>
    <t>5- Padre o Madre</t>
  </si>
  <si>
    <t>9:   Padres Adoptantes, Hijos adoptivos</t>
  </si>
  <si>
    <t>VALOR SUBSIDIO FAMILIAR DE VIVIENDA EN SMMLV</t>
  </si>
  <si>
    <t>VALOR SUBSIDIO FAMILIAR DE VIVIENDA EN PESOS</t>
  </si>
  <si>
    <t>6- Abuelo(a). Nieto(a).</t>
  </si>
  <si>
    <t>10. Nuera,  Yerno</t>
  </si>
  <si>
    <t>INGRESO  (SMMLV)</t>
  </si>
  <si>
    <t>INGRESO MENSUAL DEL HOGAR</t>
  </si>
  <si>
    <t>DESDE</t>
  </si>
  <si>
    <t>HASTA</t>
  </si>
  <si>
    <t>&gt;0.00</t>
  </si>
  <si>
    <t xml:space="preserve">Tiene la respectiva condición y adicione el tipo de postulante, así: </t>
  </si>
  <si>
    <t>1: Víctima de atentado terrorista</t>
  </si>
  <si>
    <r>
      <t xml:space="preserve">A: </t>
    </r>
    <r>
      <rPr>
        <sz val="9"/>
        <rFont val="Arial"/>
        <family val="2"/>
      </rPr>
      <t>Afro colombiano</t>
    </r>
  </si>
  <si>
    <t>2: Damnificado Desastre Natural</t>
  </si>
  <si>
    <r>
      <t xml:space="preserve">I: </t>
    </r>
    <r>
      <rPr>
        <sz val="9"/>
        <rFont val="Arial"/>
        <family val="2"/>
      </rPr>
      <t>Indígena</t>
    </r>
  </si>
  <si>
    <t>3: Desplazado Inscrito en Red</t>
  </si>
  <si>
    <t>4: Hogar objeto de Programa de reubicación zona</t>
  </si>
  <si>
    <r>
      <t xml:space="preserve">M65: </t>
    </r>
    <r>
      <rPr>
        <sz val="9"/>
        <rFont val="Arial"/>
        <family val="2"/>
      </rPr>
      <t>Mayor a 65 años.</t>
    </r>
  </si>
  <si>
    <t>de alto riesgo no mitigable</t>
  </si>
  <si>
    <r>
      <t>MC</t>
    </r>
    <r>
      <rPr>
        <sz val="9"/>
        <rFont val="Arial"/>
        <family val="2"/>
      </rPr>
      <t>:   Madre comunitaria ICBF</t>
    </r>
  </si>
  <si>
    <t>En los casos de construcción en sitio propio o mejoramiento de vivienda, el subsidio familiar de</t>
  </si>
  <si>
    <t>S:</t>
  </si>
  <si>
    <t>Soltero(a)</t>
  </si>
  <si>
    <r>
      <t>C</t>
    </r>
    <r>
      <rPr>
        <sz val="9"/>
        <rFont val="Arial"/>
        <family val="2"/>
      </rPr>
      <t>:</t>
    </r>
  </si>
  <si>
    <t>Casado (a) o unión marital de hecho</t>
  </si>
  <si>
    <t>H:</t>
  </si>
  <si>
    <t>Hogar</t>
  </si>
  <si>
    <t>ES:</t>
  </si>
  <si>
    <t>Estudiante.</t>
  </si>
  <si>
    <t>EM:</t>
  </si>
  <si>
    <t>Empleado</t>
  </si>
  <si>
    <t>I:</t>
  </si>
  <si>
    <t>Independiente</t>
  </si>
  <si>
    <t>P:</t>
  </si>
  <si>
    <t>Pensionado</t>
  </si>
  <si>
    <t>D:</t>
  </si>
  <si>
    <t>Desempleado</t>
  </si>
  <si>
    <t xml:space="preserve">  </t>
  </si>
  <si>
    <r>
      <t>F</t>
    </r>
    <r>
      <rPr>
        <sz val="9"/>
        <rFont val="Arial"/>
        <family val="2"/>
      </rPr>
      <t>: Femenino</t>
    </r>
  </si>
  <si>
    <r>
      <t>M</t>
    </r>
    <r>
      <rPr>
        <sz val="9"/>
        <rFont val="Arial"/>
        <family val="2"/>
      </rPr>
      <t>: Masculino</t>
    </r>
  </si>
  <si>
    <t>Cuota Inicial</t>
  </si>
  <si>
    <t>&gt;2,00</t>
  </si>
  <si>
    <t>FNA</t>
  </si>
  <si>
    <t>VALOR DEL SUBSIDIO FAMILIAR DE VIVIENDA PARA LA MODALIDAD DE ADQUISION DE VIVIENDA NUEVA URBANA.</t>
  </si>
  <si>
    <t>Escriba el Número de identificación en todos los casos</t>
  </si>
  <si>
    <t xml:space="preserve">vivienda se podrá destinar a viviendas que no superen los 135 SMMLV </t>
  </si>
  <si>
    <t xml:space="preserve">(SMLMV) 2021 DESDE </t>
  </si>
  <si>
    <t>(SMLMV) 2021 HASTA</t>
  </si>
  <si>
    <t>VALOR DEL SUBSIDIO FAMILIAR DE VIVIENDA PARA MEJORAMIENTO Y CONSTRUCCIÓN EN SITIO PROPIO URBANO.</t>
  </si>
  <si>
    <t>DEFINICIÓN</t>
  </si>
  <si>
    <t>VALOR MÁXIMO</t>
  </si>
  <si>
    <t>CAJAS DE COMPENSACIÓN</t>
  </si>
  <si>
    <t>Crédito Pre-aprobado</t>
  </si>
  <si>
    <t>VIVIENDA NUEVA, CONSTRUCCIÓN EN SITIO PROPIO Y MEJORAMIENTO</t>
  </si>
  <si>
    <t>REPÚBLICA DE COLOMBIA</t>
  </si>
  <si>
    <t>MINISTERIO DE VIVIENDA, CIUDAD Y TERRITORIO</t>
  </si>
  <si>
    <t>SISTEMA NACIONAL DE INFORMACIÓN DEL SUBSIDIO FAMILIAR DE VIVIENDA</t>
  </si>
  <si>
    <t>FORMULARIO No.</t>
  </si>
  <si>
    <t>Nueva</t>
  </si>
  <si>
    <t>INSCRIPCIÓN</t>
  </si>
  <si>
    <t>Adquisición de vivienda nueva</t>
  </si>
  <si>
    <t>Construcción en sitio propio</t>
  </si>
  <si>
    <t>NOMBRES Y APELLIDOS</t>
  </si>
  <si>
    <t>Ocupación</t>
  </si>
  <si>
    <t>Estado civil</t>
  </si>
  <si>
    <t>Tipo de postulantes</t>
  </si>
  <si>
    <t>Condición especial</t>
  </si>
  <si>
    <t>Parentesco</t>
  </si>
  <si>
    <t>TD</t>
  </si>
  <si>
    <t>NÚMERO</t>
  </si>
  <si>
    <t>Documento de identidad</t>
  </si>
  <si>
    <t>Total ingresos</t>
  </si>
  <si>
    <t>Total a promediar</t>
  </si>
  <si>
    <t>Total salario promedio</t>
  </si>
  <si>
    <t>Dirección domicilio actual :</t>
  </si>
  <si>
    <t>Barrio :</t>
  </si>
  <si>
    <t>Departamento :</t>
  </si>
  <si>
    <t>Municipio :</t>
  </si>
  <si>
    <t>Teléfono :</t>
  </si>
  <si>
    <t>Celular :</t>
  </si>
  <si>
    <t>y</t>
  </si>
  <si>
    <t>Departamento de aplicación :</t>
  </si>
  <si>
    <t xml:space="preserve">Municipio de aplicación : </t>
  </si>
  <si>
    <t>Rango de ingresos mensuales en SMMLV</t>
  </si>
  <si>
    <t>Valor subsidio en SMMLV</t>
  </si>
  <si>
    <t>Nombre del funcionario que recibe :</t>
  </si>
  <si>
    <t>No. De folios :</t>
  </si>
  <si>
    <t>Fecha de recibo :</t>
  </si>
  <si>
    <t>1. INFORMACIÓN DE POSTULACIÓN</t>
  </si>
  <si>
    <t>Sede oficina</t>
  </si>
  <si>
    <t>CAJA DE COMPENSACIÓN FAMILIAR DEL CAUCA -COMFACAUCA</t>
  </si>
  <si>
    <t>CÉDULA DEL POSTULANTE:</t>
  </si>
  <si>
    <t>4. INFORMACIÓN DE LA POSTULACIÓN</t>
  </si>
  <si>
    <t>3. DATOS DEL HOGAR POSTULANTE</t>
  </si>
  <si>
    <t>2. CONFORMACIÓN Y CONDICIÓN SOCIO ECONÓMICA DEL HOGAR (CONSULTAR  GUÍA)</t>
  </si>
  <si>
    <t>Banco</t>
  </si>
  <si>
    <t>Entidad que Pre-aprueba o Aprueba el Crédito</t>
  </si>
  <si>
    <t>Fecha del Pre-aprobado o Aprobado del Crédito</t>
  </si>
  <si>
    <t>Valor subsidio al que tiene derecho</t>
  </si>
  <si>
    <t>Valor subsidio familiar de vivienda</t>
  </si>
  <si>
    <t>5. VALOR DE LA SOLUCIÓN</t>
  </si>
  <si>
    <t>6. RECURSOS ECONÓMICOS</t>
  </si>
  <si>
    <t>7. FINANCIACIÓN TOTAL DE LA VIVIENDA</t>
  </si>
  <si>
    <t>8.  INFORMACIÓN DE CUENTAS DE AHORRO PREVIO Y/O CESANTÍAS</t>
  </si>
  <si>
    <t>CESANTÍAS</t>
  </si>
  <si>
    <t>9. JURAMENTO</t>
  </si>
  <si>
    <t>Número de la cédula del jefe del hogar</t>
  </si>
  <si>
    <t>NOMBRE DEL CÓNYUGE O COMPAÑERO (A)</t>
  </si>
  <si>
    <t>Número de la cédula del cónyuge o compañero (a)</t>
  </si>
  <si>
    <t>LA PRESENTACIÓN DEL FORMULARIO NO OTORGA  EL DERECHO A LA ASIGNACIÓN DEL SUBSIDIO</t>
  </si>
  <si>
    <t>Nivel ingresos</t>
  </si>
  <si>
    <t>Correo electrónico :</t>
  </si>
  <si>
    <t>FORMULARIO DE INSCRIPCIÓN PARA POSTULANTES AL SUBSIDIO FAMILIAR DE VIVIENDA URBANO AFILIADOS A CAJAS DE COMPENSACIÓN FAMILIAR</t>
  </si>
  <si>
    <t>DECLARACIÓN JURAMENTADA PARA LA</t>
  </si>
  <si>
    <t>POSTULACIÓN AL SUBSIDIO FAMILIAR DE VIVIENDA</t>
  </si>
  <si>
    <t>Versión formulario</t>
  </si>
  <si>
    <t>No.</t>
  </si>
  <si>
    <t>mayor de edad, identificado (a) con la Cédula de Ciudadanía</t>
  </si>
  <si>
    <t xml:space="preserve">, y su cónyuge o compañero (a) el (la) señor (a) </t>
  </si>
  <si>
    <t>10. AUTORIZACIÓN UTILIZACIÓN DE DATOS PERSONALES</t>
  </si>
  <si>
    <t>Empresa :</t>
  </si>
  <si>
    <t>Dirección :</t>
  </si>
  <si>
    <t>día</t>
  </si>
  <si>
    <t>Mes</t>
  </si>
  <si>
    <t>Año</t>
  </si>
  <si>
    <t>Fecha de nacimiento</t>
  </si>
  <si>
    <t>Fecha primer abono</t>
  </si>
  <si>
    <t>Declaro que el(la) Señor(a):</t>
  </si>
  <si>
    <t>identificado(a) con el tipo de documento</t>
  </si>
  <si>
    <t>número</t>
  </si>
  <si>
    <t xml:space="preserve">es mi compañero(a) permanente y convivimos desde hace </t>
  </si>
  <si>
    <t>meses.</t>
  </si>
  <si>
    <t>años y/o</t>
  </si>
  <si>
    <t>Dependiente:</t>
  </si>
  <si>
    <t>Independiente:</t>
  </si>
  <si>
    <t>Estudiante:</t>
  </si>
  <si>
    <t>No labora</t>
  </si>
  <si>
    <t>Además el(la) señor(a) actualmente se desempeña como:</t>
  </si>
  <si>
    <t>Pensionado(a):</t>
  </si>
  <si>
    <t>manifestamos bajo la gravedad de juramento que toda la información aquí suministrada es VERÍDICA.</t>
  </si>
  <si>
    <t>MUJER U HOMBRE CABEZA DE FAMILIA</t>
  </si>
  <si>
    <t>A través del diligenciamiento del siguiente espacio demuestro y acepto que convivimos y tenemos una comunidad de vida singular con mi compañero(a) permanente.</t>
  </si>
  <si>
    <r>
      <t xml:space="preserve">Registro civil de matrimonio o formato de declaración juramentada ante COMFACAUCA, mediante la cual aceptan que conviven una comunidad de vida singular con el(la) compañero(a) permanente. </t>
    </r>
    <r>
      <rPr>
        <b/>
        <shadow/>
        <sz val="10"/>
        <rFont val="Arial"/>
        <family val="2"/>
      </rPr>
      <t>Si es el caso</t>
    </r>
  </si>
  <si>
    <t>Fotocopia legible de las cédulas de ciudadanía de los mayores de edad.</t>
  </si>
  <si>
    <r>
      <rPr>
        <sz val="10"/>
        <rFont val="Arial"/>
        <family val="2"/>
      </rPr>
      <t xml:space="preserve">Certificado expedido por el Cabildo indígena cuando se cumpla esta condición, o Certificación del Ministerio del Interior que acredite la condición de afrocolombiano, raizal o palenquero. </t>
    </r>
    <r>
      <rPr>
        <b/>
        <u/>
        <sz val="10"/>
        <rFont val="Arial"/>
        <family val="2"/>
      </rPr>
      <t>si cumple esta condición</t>
    </r>
    <r>
      <rPr>
        <sz val="10"/>
        <rFont val="Arial"/>
        <family val="2"/>
      </rPr>
      <t>.</t>
    </r>
  </si>
  <si>
    <r>
      <rPr>
        <sz val="10"/>
        <rFont val="Arial"/>
        <family val="2"/>
      </rPr>
      <t>Resolución de asignación del lote individual que se aporta como subsidio municipal o departamental, en el cual se relaciona el aporte con carácter no reembolsable, en donde conste el valor del lote según avaluó comercial expedido por quien otorga este subsidio. En los casos de aportes de lotes por ONG’s, OPV’s u otras entidades, se tomará el valor del lote según el avalúo catastral,</t>
    </r>
    <r>
      <rPr>
        <u/>
        <sz val="10"/>
        <rFont val="Arial"/>
        <family val="2"/>
      </rPr>
      <t xml:space="preserve"> </t>
    </r>
    <r>
      <rPr>
        <b/>
        <u/>
        <sz val="10"/>
        <rFont val="Arial"/>
        <family val="2"/>
      </rPr>
      <t>si es el caso.</t>
    </r>
  </si>
  <si>
    <r>
      <rPr>
        <sz val="10"/>
        <rFont val="Arial"/>
        <family val="2"/>
      </rPr>
      <t xml:space="preserve">Resolución de asignación de subsidios departamentales, municipales u ONG,  donde conste el Valor del Subsidio, diferente al terreno otorgado, </t>
    </r>
    <r>
      <rPr>
        <b/>
        <u/>
        <sz val="10"/>
        <rFont val="Arial"/>
        <family val="2"/>
      </rPr>
      <t>si es el caso.</t>
    </r>
  </si>
  <si>
    <r>
      <rPr>
        <sz val="10"/>
        <rFont val="Arial"/>
        <family val="2"/>
      </rPr>
      <t xml:space="preserve">Certificación de los aportes económicos solidarios en mano de obra ya ejecutada por el oferente, expedida por la entidad competente. </t>
    </r>
    <r>
      <rPr>
        <b/>
        <sz val="10"/>
        <rFont val="Arial"/>
        <family val="2"/>
      </rPr>
      <t>si es el caso.</t>
    </r>
  </si>
  <si>
    <r>
      <rPr>
        <shadow/>
        <sz val="14"/>
        <rFont val="Times New Roman"/>
        <family val="1"/>
      </rPr>
      <t xml:space="preserve">          </t>
    </r>
    <r>
      <rPr>
        <b/>
        <sz val="14"/>
        <rFont val="Arial"/>
        <family val="2"/>
      </rPr>
      <t>NO SE RECIBIRÁN FORMULARIOS SIN LOS DOCUMENTOS SOLICITADOS.</t>
    </r>
  </si>
  <si>
    <t>La anterior información contiene la manifestación expresa del trabajador afiliado y su grupo familiar, y por tal razón se presume que corresponde a sus condiciones y realidad actual, no obstante, la Caja de Compensación Familiar del Cauca -COMFACAUCA, podrá realizar las verificaciones internas y externas, en cualquier momento de la postulación, calificación, asignación y legalización del subsidio familiar de vivienda, con el fin de corroborar la veracidad de la información a través de mecanismos que considere pertinentes.</t>
  </si>
  <si>
    <t>UNIÓN MARITAL DE HECHO (UNIÓN LIBRE)</t>
  </si>
  <si>
    <t>Autorizamos para que por cualquier medio verifiquen los datos aquí contenidos, y en  caso  de falsedad, se apliquen las</t>
  </si>
  <si>
    <t>sanciones contempladas en la Ley.</t>
  </si>
  <si>
    <t>AUTORIZACIÓN PARA LA UTILIZACIÓN DE DATOS PERSONALES Autorizo expresamente de manera libre, previa, voluntaria y debidamente informada a la Caja de Compensación Familiar del Cauca - Comfacauca, identificada con el NIT 891500182-0; y de acuerdo a lo señalado en la Política de Tratamiento de Datos personales de COMFACAUCA (Enlace de la política https://www.comfacauca.com/sobre-comfacauca/politica-de-proteccion-de-datos-personales/); a recolectar, almacenar, usar, circular, suprimir, procesar, compilar, intercambiar, actualizar y disponer de los datos que sean suministrados por mí y de mi grupo familiar, consignados en el presente formulario o vía web, así como, para transferir dichos datos de manera total o parcial a las personas jurídicas, sus aliados comerciales estratégicos con fines administrativos, comerciales y de mercadeo para la obtención del subsidio familiar de vivienda y su aplicación en los proyectos promovidos por ustedes, los cuales serán sometidos a los fines establecidos anteriormente conforme a la ley 1581 de 2012 y el Decreto 1377 de 2013. De igual manera, autorizo el envío de comunicaciones utilizando mis datos de contacto, tales como: Número de teléfono móvil, Correo Electrónico, Redes sociales, Dirección de correspondencia, Teléfonos fijos, o cualquier otro medio de contacto que permita la tecnología.</t>
  </si>
  <si>
    <r>
      <rPr>
        <b/>
        <sz val="9"/>
        <rFont val="Arial"/>
        <family val="2"/>
      </rPr>
      <t>NB</t>
    </r>
    <r>
      <rPr>
        <sz val="9"/>
        <rFont val="Arial"/>
        <family val="2"/>
      </rPr>
      <t>: No Binario</t>
    </r>
  </si>
  <si>
    <t>SP:</t>
  </si>
  <si>
    <t>Separado o Divorciado.</t>
  </si>
  <si>
    <t>Proyecto :</t>
  </si>
  <si>
    <r>
      <t xml:space="preserve">Certificación de la entidad financiera que recibió la vivienda en dación de pago de la deuda hipotecaria. </t>
    </r>
    <r>
      <rPr>
        <b/>
        <shadow/>
        <u/>
        <sz val="10"/>
        <rFont val="Arial"/>
        <family val="2"/>
      </rPr>
      <t>Si es el caso.</t>
    </r>
  </si>
  <si>
    <r>
      <t xml:space="preserve">Certificación de la entidad donde tiene la cuenta de ahorro programado para vivienda, con fecha de apertura e inmovilización, saldo a la fecha, número de cédula, nombre del titular de la cuenta, número de la cuenta, con fecha de expedición no mayor a 30 días en el momento de la primera postulación. </t>
    </r>
    <r>
      <rPr>
        <b/>
        <sz val="10"/>
        <rFont val="Arial"/>
        <family val="2"/>
      </rPr>
      <t>Si es el caso.</t>
    </r>
    <r>
      <rPr>
        <sz val="10"/>
        <rFont val="Arial"/>
        <family val="2"/>
      </rPr>
      <t xml:space="preserve"> </t>
    </r>
  </si>
  <si>
    <r>
      <t xml:space="preserve">Certificación(es) del(os) Fondo(s) Común(es) Especial(es) y/o Fondo(s) Mutuo(s) de Inversión donde se encuentren los aportes periódicos, con fecha de apertura, saldo a la fecha, número de cédula, nombre del titular de la cuenta, número de la cuenta, con fecha de expedición no mayor a 30 días en la 1 postulación. </t>
    </r>
    <r>
      <rPr>
        <b/>
        <sz val="10"/>
        <rFont val="Arial"/>
        <family val="2"/>
      </rPr>
      <t>Si es el caso.</t>
    </r>
  </si>
  <si>
    <t>Categoría de discapacidad</t>
  </si>
  <si>
    <r>
      <rPr>
        <b/>
        <sz val="9"/>
        <color rgb="FFFF0000"/>
        <rFont val="Arial"/>
        <family val="2"/>
      </rPr>
      <t>Categoria de Discapacidad</t>
    </r>
    <r>
      <rPr>
        <sz val="9"/>
        <color rgb="FFFF0000"/>
        <rFont val="Arial"/>
        <family val="2"/>
      </rPr>
      <t>: 1: Física; 2: Auditiva; 3: Visual; 4: Sordoceguera; 5: Intelectual; 6: Psicosocial; 7: Múltiple.  (Resolución No.1239 de 2022 Ministerio de Salud)</t>
    </r>
  </si>
  <si>
    <r>
      <t xml:space="preserve">D:     </t>
    </r>
    <r>
      <rPr>
        <sz val="9"/>
        <color rgb="FFFF0000"/>
        <rFont val="Arial"/>
        <family val="2"/>
      </rPr>
      <t>Discapacitado</t>
    </r>
  </si>
  <si>
    <t>DOCUMENTOS QUE SE DEBEN ANEXAR AL FORMULARIO DE POSTULACIÓN</t>
  </si>
  <si>
    <t>El formulario debe presentarse debidamente diligenciado y  firmado por los miembros del hogar mayores de edad que conforman el grupo familiar.</t>
  </si>
  <si>
    <r>
      <t xml:space="preserve">RC: </t>
    </r>
    <r>
      <rPr>
        <sz val="9"/>
        <rFont val="Arial"/>
        <family val="2"/>
      </rPr>
      <t>Registro civil.</t>
    </r>
  </si>
  <si>
    <r>
      <rPr>
        <b/>
        <sz val="9"/>
        <rFont val="Arial"/>
        <family val="2"/>
      </rPr>
      <t>TI</t>
    </r>
    <r>
      <rPr>
        <sz val="9"/>
        <rFont val="Arial"/>
        <family val="2"/>
      </rPr>
      <t xml:space="preserve"> : Tarjeta de Identidad</t>
    </r>
  </si>
  <si>
    <t>5: Reubicado Archipriélago San andrés</t>
  </si>
  <si>
    <t xml:space="preserve">CONDICIÓN ESPECIAL                      </t>
  </si>
  <si>
    <t>TIPO DE POSTULANTE</t>
  </si>
  <si>
    <t>J: Muje u Hombre cabeza de familia</t>
  </si>
  <si>
    <r>
      <t>Certificado de discapacidad, acorde a la Resolución No.1239 del 21 de julio de 2022, descargado del Registro de Localización y Caracterización de Personas con Discapacidad -RLCPD-. https://web.sispro.gov.co  (</t>
    </r>
    <r>
      <rPr>
        <b/>
        <u/>
        <sz val="10"/>
        <rFont val="Arial"/>
        <family val="2"/>
      </rPr>
      <t>Si hay una persona discapacitada en el grupo familiar</t>
    </r>
    <r>
      <rPr>
        <sz val="10"/>
        <rFont val="Arial"/>
        <family val="2"/>
      </rPr>
      <t>.)</t>
    </r>
  </si>
  <si>
    <r>
      <t>Certificado expedido por Instituto Colombiano de Bienestar Familiar I.C.B.F., en el cual se estipule que es madre comunitaria, Famis o madre sustituta con fecha de expedición no mayor a 30 días en el momento de la primera postulación,</t>
    </r>
    <r>
      <rPr>
        <b/>
        <sz val="10"/>
        <rFont val="Arial"/>
        <family val="2"/>
      </rPr>
      <t xml:space="preserve"> </t>
    </r>
    <r>
      <rPr>
        <b/>
        <u/>
        <sz val="10"/>
        <rFont val="Arial"/>
        <family val="2"/>
      </rPr>
      <t>si cumple esta condición.</t>
    </r>
    <r>
      <rPr>
        <sz val="10"/>
        <rFont val="Arial"/>
        <family val="2"/>
      </rPr>
      <t xml:space="preserve"> </t>
    </r>
  </si>
  <si>
    <r>
      <t xml:space="preserve">Carta de pre aprobación o aprobación de crédito complementario, en la cual se refleja el resultado favorable del análisis de riesgo crediticio del solicitante o solicitantes, como mínimo, en aquellos aspectos atinentes a su capacidad de endeudamiento actual, nivel de endeudamiento actual, comportamiento crediticio, hábitos de pago y confirmación de referencias.  Dicho documento adicionalmente deberá contener la información de los solicitantes y las características y condiciones de la operación considerada. Este requisito debe anexarse si el crédito forma parte de los recursos complementarios para garantizar el cierre financiero el cual debe estar vigente en el momento del cierre de la postulación </t>
    </r>
    <r>
      <rPr>
        <b/>
        <u/>
        <sz val="10"/>
        <rFont val="Arial"/>
        <family val="2"/>
      </rPr>
      <t>(Si se</t>
    </r>
    <r>
      <rPr>
        <b/>
        <sz val="10"/>
        <rFont val="Arial"/>
        <family val="2"/>
      </rPr>
      <t xml:space="preserve"> requiere de un crédito).</t>
    </r>
  </si>
  <si>
    <t xml:space="preserve">Copia de la Licencia de Construcción en los casos de postulación para construcción en sitio propio y mejoramiento de vivienda cuando se afecte la parte estructural. </t>
  </si>
  <si>
    <r>
      <t xml:space="preserve">Acta de Compromiso de </t>
    </r>
    <r>
      <rPr>
        <b/>
        <sz val="10"/>
        <rFont val="Arial"/>
        <family val="2"/>
      </rPr>
      <t>TRANSFERENCIA DEL DERECHO PLENO DE DOMINIO</t>
    </r>
    <r>
      <rPr>
        <sz val="10"/>
        <rFont val="Arial"/>
        <family val="2"/>
      </rPr>
      <t xml:space="preserve"> al Municipio, para los postulantes que deban ser reubicados porque la vivienda se encuentra en zona de alto riesgo NO mitigable, o afectados por desastres naturales, o atentados terroristas u ocupantes de predios de manera ilegal.</t>
    </r>
  </si>
  <si>
    <t xml:space="preserve">Copia de los Planos arquitectónicos y estructurales cuando se postulen para construcción en sitio propio; y para el mejoramiento de la vivienda cuando se afecte la parte estructural. </t>
  </si>
  <si>
    <t xml:space="preserve">GUIA PARA DILIGENCIAR EL FORMULARIO DE POSTULACIÓN LOS AFILIADOS A COMFACAUCA (2024)                       </t>
  </si>
  <si>
    <t>SOLUCION DE VIVIENDA URBANA (2024)</t>
  </si>
  <si>
    <t>Salario Mínimo Legal vigente 2024</t>
  </si>
  <si>
    <t>SOLTERO (A)</t>
  </si>
  <si>
    <r>
      <t xml:space="preserve">Documento en la que conste la cesación de efectos civiles del matrimonio (Divorcio) o liquidación de la sociedad conyugal o unión marital de hecho. </t>
    </r>
    <r>
      <rPr>
        <b/>
        <shadow/>
        <sz val="10"/>
        <rFont val="Arial"/>
        <family val="2"/>
      </rPr>
      <t>Si es el caso</t>
    </r>
    <r>
      <rPr>
        <shadow/>
        <sz val="10"/>
        <rFont val="Arial"/>
        <family val="2"/>
      </rPr>
      <t xml:space="preserve"> </t>
    </r>
  </si>
  <si>
    <t>Constancia laboral con fecha de expedición no mayor a 30 días a la fecha de cierre de la postulación.</t>
  </si>
  <si>
    <t xml:space="preserve">Certificación de ingresos firmada por un Contador Público, cuanto existan ingresos de una actividad laboral no formal, y anexar fotocopia de la cédula de ciudadanía y de la tarjeta profesional, con fecha de expedición no mayor a 30 días en el momento de la primera postulación.  </t>
  </si>
  <si>
    <r>
      <t xml:space="preserve">Si el ahorro está representado en cesantías, Certificación(es) del (os) Fondo(s) de Cesantías donde están depositadas, con el valor destinado para vivienda y fecha de inmovilización, nombre y número de cédula del titular, con fecha de expedición no mayor a 30 días en el momento de la primera postulación. </t>
    </r>
    <r>
      <rPr>
        <b/>
        <sz val="10"/>
        <rFont val="Arial"/>
        <family val="2"/>
      </rPr>
      <t>Si es el caso.</t>
    </r>
  </si>
  <si>
    <r>
      <t xml:space="preserve">Certificado de Tradición y Libertad </t>
    </r>
    <r>
      <rPr>
        <u/>
        <sz val="10"/>
        <rFont val="Arial"/>
        <family val="2"/>
      </rPr>
      <t>original</t>
    </r>
    <r>
      <rPr>
        <sz val="10"/>
        <rFont val="Arial"/>
        <family val="2"/>
      </rPr>
      <t xml:space="preserve"> del lote o terreno, con fecha de expedición no mayor a 30 días en el momento de la postulación, para las postulaciones de construcción en sitio propio y mejoramiento, cuando el lote o el bien sea de propiedad del hogar. </t>
    </r>
    <r>
      <rPr>
        <b/>
        <sz val="10"/>
        <rFont val="Arial"/>
        <family val="2"/>
      </rPr>
      <t>Si es el caso.</t>
    </r>
  </si>
  <si>
    <t xml:space="preserve">Avalúo Catastral expedido por la entidad competente para los casos de construcción en sitio propio y mejoramiento, con fecha de expedición del año de postulación. Para los casos de mejoramiento, cuando el hogar es ocupante o poseedor se debe presentar avaluó comercial de obras y mejoras. </t>
  </si>
  <si>
    <r>
      <t xml:space="preserve">Certificación de los aportes económicos solidarios en dinero por otorgados por el oferente, firmado por el representante legal,  en la cual conste los aportes realizados por el postulante. </t>
    </r>
    <r>
      <rPr>
        <b/>
        <sz val="10"/>
        <rFont val="Arial"/>
        <family val="2"/>
      </rPr>
      <t>si es el caso.</t>
    </r>
  </si>
  <si>
    <r>
      <t xml:space="preserve">Si la cuota inicial se paga al Constructor, certificado expedido por la Constructora donde se detalle claramente: el nombre y número de cédula de la persona que paga la cuota inicial, el valor de la vivienda para el año </t>
    </r>
    <r>
      <rPr>
        <b/>
        <sz val="10"/>
        <rFont val="Arial"/>
        <family val="2"/>
      </rPr>
      <t xml:space="preserve">2024 </t>
    </r>
    <r>
      <rPr>
        <sz val="10"/>
        <rFont val="Arial"/>
        <family val="2"/>
      </rPr>
      <t xml:space="preserve">(en pesos o smmlv), el valor total de las consignaciones recibidas, discriminando fechas y valores de los abonos; firmado por el Representante Legal y el Revisor Fiscal o contador público. </t>
    </r>
    <r>
      <rPr>
        <b/>
        <sz val="10"/>
        <rFont val="Arial"/>
        <family val="2"/>
      </rPr>
      <t>(Si es el caso)</t>
    </r>
    <r>
      <rPr>
        <sz val="10"/>
        <rFont val="Arial"/>
        <family val="2"/>
      </rPr>
      <t>.</t>
    </r>
  </si>
  <si>
    <r>
      <t xml:space="preserve">Copia de la promesa de compraventa o documentos precontractuales firmados como: contrato de reserva, memorando de entendimiento, intención de compra, opción de compra, formato de vinculación, contrato de vinculación a fideicomiso, contrato de encargo fiduciario de adhesión e inversión para la separación de unidades inmobiliarias, acuerdo de adhesión al encargo fiduciario de preventas. en el cual este estipulado claramente si el valor de la vivienda es en salarios mínimos mensuales legales vigentes (smmlv) o en pesos a la fecha de escrituración; y la fecha probable de entrega de la vivienda. </t>
    </r>
    <r>
      <rPr>
        <b/>
        <sz val="10"/>
        <rFont val="Arial"/>
        <family val="2"/>
      </rPr>
      <t>(Este documento es obligatorio para postularse).</t>
    </r>
  </si>
  <si>
    <t>Genero</t>
  </si>
  <si>
    <r>
      <t xml:space="preserve">CONDICIÓN ESPECIAL: </t>
    </r>
    <r>
      <rPr>
        <sz val="9"/>
        <rFont val="Arial"/>
        <family val="2"/>
      </rPr>
      <t xml:space="preserve">Escriba si alguno de los integrantes del hogar </t>
    </r>
  </si>
  <si>
    <r>
      <t xml:space="preserve">ESTADO CIVIL: </t>
    </r>
    <r>
      <rPr>
        <sz val="9"/>
        <rFont val="Arial"/>
        <family val="2"/>
      </rPr>
      <t>Escriba el estado civil</t>
    </r>
    <r>
      <rPr>
        <b/>
        <sz val="9"/>
        <rFont val="Arial"/>
        <family val="2"/>
      </rPr>
      <t xml:space="preserve"> </t>
    </r>
    <r>
      <rPr>
        <sz val="9"/>
        <rFont val="Arial"/>
        <family val="2"/>
      </rPr>
      <t>de cada integrante del hogar.</t>
    </r>
  </si>
  <si>
    <r>
      <t>GENERO:</t>
    </r>
    <r>
      <rPr>
        <sz val="9"/>
        <rFont val="Arial"/>
        <family val="2"/>
      </rPr>
      <t xml:space="preserve"> Escriba en esta casilla el genero de cada integrante del hogar</t>
    </r>
  </si>
  <si>
    <t>Registro civil de nacimiento con parentesco de los integrantes del hogar menores de siete (7) años de edad que conforman el hogar.</t>
  </si>
  <si>
    <r>
      <t xml:space="preserve">Tarjeta de identidad </t>
    </r>
    <r>
      <rPr>
        <sz val="10"/>
        <rFont val="Arial"/>
        <family val="2"/>
      </rPr>
      <t>de los integrantes del hogar mayores de siete (7) y menores de dieciocho (18) años de edad que conforman el hogar.</t>
    </r>
  </si>
  <si>
    <r>
      <t xml:space="preserve">Si la cuota inicial se paga al encargo Fiduciario, certificación de la Fiduciaria donde se detalle el nombre y número de cédula de la persona que realiza los pagos, las fechas de los pagos, valores cancelados y el total pagado como cuota inicial. </t>
    </r>
    <r>
      <rPr>
        <b/>
        <sz val="10"/>
        <rFont val="Arial"/>
        <family val="2"/>
      </rPr>
      <t>(Si es el caso)</t>
    </r>
  </si>
  <si>
    <r>
      <rPr>
        <sz val="10"/>
        <rFont val="Arial"/>
        <family val="2"/>
      </rPr>
      <t xml:space="preserve">Fotocopia de las consignaciones realizados a nombre del Constructor, y deben contener el número de cédula de la persona que consigna </t>
    </r>
    <r>
      <rPr>
        <b/>
        <sz val="10"/>
        <rFont val="Arial"/>
        <family val="2"/>
      </rPr>
      <t>(Si es el caso)</t>
    </r>
    <r>
      <rPr>
        <sz val="10"/>
        <rFont val="Arial"/>
        <family val="2"/>
      </rPr>
      <t>.</t>
    </r>
  </si>
  <si>
    <t>Valor Lote (Avalúo Catastral)</t>
  </si>
  <si>
    <t>Reemplaza Jefe hogar</t>
  </si>
  <si>
    <t>INTEGRANTES DEL HOGAR</t>
  </si>
  <si>
    <t>INGRESOS MENSUALES DEL HOGAR</t>
  </si>
  <si>
    <t>Aprobado mediante Resolución No.2240 del 20 de diciembre de 2018 del Fondo Nacional de Vivienda</t>
  </si>
  <si>
    <t>Valor subsidio de vivienda solicitado</t>
  </si>
  <si>
    <t>Toda la información aquí suministrada es verídica y se entenderá presentada bajo la gravedad de juramento con la suscripción de este formulario de postulación; que cumplimos en forma conjunta con las condiciones para ser beneficiarios del subsidio familiar de vivienda y no estamos incursos en las imposibilidades para solicitarlo; que nuestros ingresos familiares no son superiores al equivalente de (4)  cuatro salarios mínimos legales mensuales (SMLMV); que aceptamos ser excluidos de manera automática del sistema de postulación al subsidio en caso de que la información aportada no corresponda a la verdad.</t>
  </si>
  <si>
    <t>Lote Urbanizado (Construcción sitio propio)</t>
  </si>
  <si>
    <t>2.1 Salarios reportados por la empresa como Ingreso Base de Cotización "IBC" en la planilla pila mensualmente</t>
  </si>
  <si>
    <t xml:space="preserve"> </t>
  </si>
  <si>
    <t>Nombre constructora:</t>
  </si>
  <si>
    <r>
      <rPr>
        <b/>
        <sz val="9"/>
        <rFont val="Arial"/>
        <family val="2"/>
      </rPr>
      <t>OCUPACION</t>
    </r>
    <r>
      <rPr>
        <sz val="9"/>
        <rFont val="Arial"/>
        <family val="2"/>
      </rPr>
      <t>: Escriba la actividad de cada uno de los integrantes del hogar:</t>
    </r>
  </si>
  <si>
    <t xml:space="preserve">Cali, Padilla, Puerto Tejada, Villa Rica, Florida,  </t>
  </si>
  <si>
    <t>Pradera,, Yumbo, Jamundi,Candelaria, Vijes</t>
  </si>
  <si>
    <t>VIS : Vivienda de Interés Social aglomeraciones urbanas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</si>
</sst>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quot;$&quot;\ * #,##0.00_);_(&quot;$&quot;\ * \(#,##0.00\);_(&quot;$&quot;\ * &quot;-&quot;??_);_(@_)"/>
    <numFmt numFmtId="165" formatCode="_ * #,##0.00_ ;_ * \-#,##0.00_ ;_ * &quot;-&quot;??_ ;_ @_ "/>
    <numFmt numFmtId="166" formatCode="[$-240A]d&quot; de &quot;mmmm&quot; de &quot;yyyy;@"/>
    <numFmt numFmtId="167" formatCode="#,##0.0"/>
    <numFmt numFmtId="168" formatCode="_ * #,##0_ ;_ * \-#,##0_ ;_ * &quot;-&quot;??_ ;_ @_ "/>
    <numFmt numFmtId="169" formatCode="_(&quot;$&quot;\ * #,##0_);_(&quot;$&quot;\ * \(#,##0\);_(&quot;$&quot;\ * &quot;-&quot;??_);_(@_)"/>
    <numFmt numFmtId="170" formatCode="#,##0_ ;[Red]\-#,##0\ "/>
  </numFmts>
  <fonts count="57" x14ac:knownFonts="1">
    <font>
      <sz val="10"/>
      <name val="Arial"/>
    </font>
    <font>
      <sz val="10"/>
      <name val="Arial"/>
      <family val="2"/>
    </font>
    <font>
      <sz val="8"/>
      <name val="Arial"/>
      <family val="2"/>
    </font>
    <font>
      <sz val="7"/>
      <name val="Arial"/>
      <family val="2"/>
    </font>
    <font>
      <b/>
      <sz val="10"/>
      <name val="Arial"/>
      <family val="2"/>
    </font>
    <font>
      <b/>
      <sz val="14"/>
      <name val="Arial"/>
      <family val="2"/>
    </font>
    <font>
      <sz val="12"/>
      <name val="Arial"/>
      <family val="2"/>
    </font>
    <font>
      <b/>
      <sz val="12"/>
      <name val="Arial"/>
      <family val="2"/>
    </font>
    <font>
      <sz val="14"/>
      <name val="Arial"/>
      <family val="2"/>
    </font>
    <font>
      <sz val="16"/>
      <name val="Arial"/>
      <family val="2"/>
    </font>
    <font>
      <sz val="8"/>
      <name val="Arial"/>
      <family val="2"/>
    </font>
    <font>
      <b/>
      <sz val="11"/>
      <name val="Arial"/>
      <family val="2"/>
    </font>
    <font>
      <b/>
      <sz val="12"/>
      <name val="Arial"/>
      <family val="2"/>
    </font>
    <font>
      <b/>
      <sz val="9"/>
      <name val="Arial"/>
      <family val="2"/>
    </font>
    <font>
      <sz val="9"/>
      <name val="Arial"/>
      <family val="2"/>
    </font>
    <font>
      <sz val="10"/>
      <name val="Arial"/>
      <family val="2"/>
    </font>
    <font>
      <b/>
      <sz val="12"/>
      <color indexed="9"/>
      <name val="Arial Narrow"/>
      <family val="2"/>
    </font>
    <font>
      <sz val="9"/>
      <name val="Arial"/>
      <family val="2"/>
    </font>
    <font>
      <sz val="12"/>
      <name val="Arial"/>
      <family val="2"/>
    </font>
    <font>
      <sz val="11"/>
      <name val="Arial"/>
      <family val="2"/>
    </font>
    <font>
      <b/>
      <sz val="7.5"/>
      <name val="Arial"/>
      <family val="2"/>
    </font>
    <font>
      <sz val="7.5"/>
      <name val="Arial"/>
      <family val="2"/>
    </font>
    <font>
      <b/>
      <u/>
      <sz val="10"/>
      <name val="Arial"/>
      <family val="2"/>
    </font>
    <font>
      <u/>
      <sz val="10"/>
      <name val="Arial"/>
      <family val="2"/>
    </font>
    <font>
      <shadow/>
      <sz val="14"/>
      <name val="Wingdings 2"/>
      <family val="1"/>
      <charset val="2"/>
    </font>
    <font>
      <shadow/>
      <sz val="14"/>
      <name val="Times New Roman"/>
      <family val="1"/>
    </font>
    <font>
      <shadow/>
      <sz val="10"/>
      <name val="Arial"/>
      <family val="2"/>
    </font>
    <font>
      <b/>
      <shadow/>
      <u/>
      <sz val="10"/>
      <name val="Arial"/>
      <family val="2"/>
    </font>
    <font>
      <sz val="10"/>
      <name val="Arial"/>
      <family val="2"/>
    </font>
    <font>
      <b/>
      <sz val="9"/>
      <color indexed="81"/>
      <name val="Tahoma"/>
      <family val="2"/>
    </font>
    <font>
      <u/>
      <sz val="10"/>
      <color theme="10"/>
      <name val="Arial"/>
      <family val="2"/>
    </font>
    <font>
      <sz val="10"/>
      <color theme="0"/>
      <name val="Arial"/>
      <family val="2"/>
    </font>
    <font>
      <sz val="9"/>
      <color indexed="81"/>
      <name val="Tahoma"/>
      <family val="2"/>
    </font>
    <font>
      <sz val="10"/>
      <color rgb="FFFF0000"/>
      <name val="Arial"/>
      <family val="2"/>
    </font>
    <font>
      <b/>
      <sz val="11"/>
      <color rgb="FFFF0000"/>
      <name val="Arial"/>
      <family val="2"/>
    </font>
    <font>
      <b/>
      <sz val="10"/>
      <color rgb="FFFF0000"/>
      <name val="Arial"/>
      <family val="2"/>
    </font>
    <font>
      <sz val="7"/>
      <color theme="0"/>
      <name val="Arial"/>
      <family val="2"/>
    </font>
    <font>
      <sz val="8"/>
      <color theme="0"/>
      <name val="Arial Narrow"/>
      <family val="2"/>
    </font>
    <font>
      <b/>
      <sz val="8"/>
      <color theme="0"/>
      <name val="Arial"/>
      <family val="2"/>
    </font>
    <font>
      <sz val="9"/>
      <color theme="0"/>
      <name val="Arial"/>
      <family val="2"/>
    </font>
    <font>
      <sz val="12"/>
      <color theme="0"/>
      <name val="Arial Narrow"/>
      <family val="2"/>
    </font>
    <font>
      <b/>
      <sz val="12"/>
      <color theme="0"/>
      <name val="Arial Narrow"/>
      <family val="2"/>
    </font>
    <font>
      <sz val="10"/>
      <color theme="0"/>
      <name val="Tahoma"/>
      <family val="2"/>
    </font>
    <font>
      <b/>
      <sz val="10"/>
      <color theme="0"/>
      <name val="Tahoma"/>
      <family val="2"/>
    </font>
    <font>
      <b/>
      <sz val="16"/>
      <color theme="0"/>
      <name val="Tahoma"/>
      <family val="2"/>
    </font>
    <font>
      <sz val="11"/>
      <color theme="0"/>
      <name val="Arial"/>
      <family val="2"/>
    </font>
    <font>
      <sz val="14"/>
      <color theme="0"/>
      <name val="Arial"/>
      <family val="2"/>
    </font>
    <font>
      <sz val="10"/>
      <color theme="1"/>
      <name val="Arial"/>
      <family val="2"/>
    </font>
    <font>
      <sz val="9"/>
      <color theme="1"/>
      <name val="Arial"/>
      <family val="2"/>
    </font>
    <font>
      <b/>
      <sz val="12"/>
      <color theme="1"/>
      <name val="Arial Narrow"/>
      <family val="2"/>
    </font>
    <font>
      <sz val="11"/>
      <color theme="1"/>
      <name val="Arial"/>
      <family val="2"/>
    </font>
    <font>
      <sz val="14"/>
      <color theme="1"/>
      <name val="Arial"/>
      <family val="2"/>
    </font>
    <font>
      <b/>
      <sz val="8"/>
      <name val="Arial"/>
      <family val="2"/>
    </font>
    <font>
      <b/>
      <shadow/>
      <sz val="10"/>
      <name val="Arial"/>
      <family val="2"/>
    </font>
    <font>
      <sz val="9"/>
      <color rgb="FFFF0000"/>
      <name val="Arial"/>
      <family val="2"/>
    </font>
    <font>
      <b/>
      <sz val="9"/>
      <color rgb="FFFF0000"/>
      <name val="Arial"/>
      <family val="2"/>
    </font>
    <font>
      <b/>
      <sz val="9"/>
      <color indexed="81"/>
      <name val="Tahoma"/>
      <charset val="1"/>
    </font>
  </fonts>
  <fills count="12">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indexed="45"/>
        <bgColor indexed="64"/>
      </patternFill>
    </fill>
    <fill>
      <patternFill patternType="solid">
        <fgColor rgb="FFCCFF99"/>
        <bgColor indexed="64"/>
      </patternFill>
    </fill>
    <fill>
      <patternFill patternType="solid">
        <fgColor theme="0"/>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rgb="FFFFFF99"/>
        <bgColor indexed="64"/>
      </patternFill>
    </fill>
    <fill>
      <patternFill patternType="solid">
        <fgColor theme="4" tint="0.79998168889431442"/>
        <bgColor indexed="64"/>
      </patternFill>
    </fill>
  </fills>
  <borders count="39">
    <border>
      <left/>
      <right/>
      <top/>
      <bottom/>
      <diagonal/>
    </border>
    <border>
      <left style="medium">
        <color indexed="64"/>
      </left>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top style="thin">
        <color indexed="64"/>
      </top>
      <bottom style="thin">
        <color indexed="64"/>
      </bottom>
      <diagonal/>
    </border>
    <border>
      <left/>
      <right style="medium">
        <color indexed="64"/>
      </right>
      <top style="medium">
        <color indexed="64"/>
      </top>
      <bottom/>
      <diagonal/>
    </border>
    <border>
      <left/>
      <right/>
      <top/>
      <bottom style="thin">
        <color indexed="64"/>
      </bottom>
      <diagonal/>
    </border>
    <border>
      <left/>
      <right style="medium">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top/>
      <bottom style="mediumDashed">
        <color auto="1"/>
      </bottom>
      <diagonal/>
    </border>
    <border>
      <left/>
      <right/>
      <top/>
      <bottom style="dashed">
        <color indexed="64"/>
      </bottom>
      <diagonal/>
    </border>
    <border>
      <left/>
      <right/>
      <top style="thin">
        <color indexed="64"/>
      </top>
      <bottom style="dashed">
        <color indexed="64"/>
      </bottom>
      <diagonal/>
    </border>
    <border>
      <left style="medium">
        <color indexed="64"/>
      </left>
      <right/>
      <top/>
      <bottom/>
      <diagonal/>
    </border>
    <border>
      <left style="medium">
        <color indexed="64"/>
      </left>
      <right style="medium">
        <color indexed="64"/>
      </right>
      <top style="medium">
        <color indexed="64"/>
      </top>
      <bottom style="thin">
        <color indexed="64"/>
      </bottom>
      <diagonal/>
    </border>
    <border>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4">
    <xf numFmtId="0" fontId="0" fillId="0" borderId="0"/>
    <xf numFmtId="165" fontId="1" fillId="0" borderId="0" applyFont="0" applyFill="0" applyBorder="0" applyAlignment="0" applyProtection="0"/>
    <xf numFmtId="164" fontId="28" fillId="0" borderId="0" applyFont="0" applyFill="0" applyBorder="0" applyAlignment="0" applyProtection="0"/>
    <xf numFmtId="0" fontId="30" fillId="0" borderId="0" applyNumberFormat="0" applyFill="0" applyBorder="0" applyAlignment="0" applyProtection="0"/>
  </cellStyleXfs>
  <cellXfs count="494">
    <xf numFmtId="0" fontId="0" fillId="0" borderId="0" xfId="0"/>
    <xf numFmtId="49" fontId="0" fillId="0" borderId="0" xfId="0" applyNumberFormat="1" applyAlignment="1">
      <alignment wrapText="1"/>
    </xf>
    <xf numFmtId="0" fontId="4" fillId="0" borderId="0" xfId="0" applyFont="1"/>
    <xf numFmtId="0" fontId="0" fillId="0" borderId="0" xfId="0" applyAlignment="1">
      <alignment horizontal="center"/>
    </xf>
    <xf numFmtId="0" fontId="0" fillId="0" borderId="0" xfId="0" applyAlignment="1">
      <alignment horizontal="center" vertical="center"/>
    </xf>
    <xf numFmtId="3" fontId="0" fillId="0" borderId="0" xfId="0" applyNumberFormat="1" applyAlignment="1">
      <alignment horizontal="center" vertical="center"/>
    </xf>
    <xf numFmtId="0" fontId="0" fillId="0" borderId="0" xfId="0" applyAlignment="1">
      <alignment wrapText="1"/>
    </xf>
    <xf numFmtId="49" fontId="0" fillId="0" borderId="0" xfId="0" applyNumberFormat="1" applyAlignment="1">
      <alignment horizontal="center" vertical="center"/>
    </xf>
    <xf numFmtId="0" fontId="14" fillId="0" borderId="0" xfId="0" applyFont="1"/>
    <xf numFmtId="0" fontId="4" fillId="0" borderId="21" xfId="0" applyFont="1" applyBorder="1" applyAlignment="1">
      <alignment horizontal="center" vertical="top" wrapText="1"/>
    </xf>
    <xf numFmtId="0" fontId="15" fillId="0" borderId="21" xfId="0" applyFont="1" applyBorder="1" applyAlignment="1">
      <alignment horizontal="center" vertical="top" wrapText="1"/>
    </xf>
    <xf numFmtId="0" fontId="13" fillId="0" borderId="0" xfId="0" applyFont="1"/>
    <xf numFmtId="0" fontId="14" fillId="0" borderId="0" xfId="0" applyFont="1" applyAlignment="1">
      <alignment horizontal="justify"/>
    </xf>
    <xf numFmtId="0" fontId="13" fillId="0" borderId="0" xfId="0" applyFont="1" applyAlignment="1">
      <alignment horizontal="justify"/>
    </xf>
    <xf numFmtId="0" fontId="21" fillId="0" borderId="0" xfId="0" applyFont="1" applyAlignment="1">
      <alignment horizontal="justify"/>
    </xf>
    <xf numFmtId="0" fontId="12" fillId="3" borderId="11" xfId="0" applyFont="1" applyFill="1" applyBorder="1" applyAlignment="1" applyProtection="1">
      <alignment horizontal="center" vertical="center" wrapText="1"/>
      <protection locked="0"/>
    </xf>
    <xf numFmtId="0" fontId="15" fillId="0" borderId="10" xfId="0" applyFont="1" applyBorder="1" applyAlignment="1">
      <alignment horizontal="center" vertical="top" wrapText="1"/>
    </xf>
    <xf numFmtId="0" fontId="0" fillId="5" borderId="11" xfId="0" applyFill="1" applyBorder="1" applyAlignment="1">
      <alignment horizontal="center"/>
    </xf>
    <xf numFmtId="0" fontId="3" fillId="0" borderId="3" xfId="0" applyFont="1" applyBorder="1" applyAlignment="1">
      <alignment horizontal="center" vertical="center" wrapText="1"/>
    </xf>
    <xf numFmtId="0" fontId="1" fillId="0" borderId="0" xfId="0" applyFont="1"/>
    <xf numFmtId="49" fontId="0" fillId="0" borderId="0" xfId="0" applyNumberFormat="1" applyAlignment="1">
      <alignment horizontal="center" vertical="center" wrapText="1"/>
    </xf>
    <xf numFmtId="0" fontId="0" fillId="6" borderId="0" xfId="0" applyFill="1"/>
    <xf numFmtId="49" fontId="1" fillId="6" borderId="25" xfId="0" applyNumberFormat="1" applyFont="1" applyFill="1" applyBorder="1" applyAlignment="1">
      <alignment horizontal="center" vertical="center" wrapText="1"/>
    </xf>
    <xf numFmtId="49" fontId="0" fillId="6" borderId="25" xfId="0" applyNumberFormat="1" applyFill="1" applyBorder="1" applyAlignment="1">
      <alignment horizontal="center" vertical="center" wrapText="1"/>
    </xf>
    <xf numFmtId="49" fontId="0" fillId="6" borderId="5" xfId="0" applyNumberFormat="1" applyFill="1" applyBorder="1" applyAlignment="1">
      <alignment horizontal="center" vertical="center" wrapText="1"/>
    </xf>
    <xf numFmtId="49" fontId="4" fillId="6" borderId="0" xfId="0" applyNumberFormat="1" applyFont="1" applyFill="1" applyAlignment="1">
      <alignment wrapText="1"/>
    </xf>
    <xf numFmtId="49" fontId="4" fillId="6" borderId="25" xfId="0" applyNumberFormat="1" applyFont="1" applyFill="1" applyBorder="1" applyAlignment="1">
      <alignment wrapText="1"/>
    </xf>
    <xf numFmtId="0" fontId="0" fillId="0" borderId="31" xfId="0" applyBorder="1"/>
    <xf numFmtId="0" fontId="19" fillId="0" borderId="5" xfId="0" applyFont="1" applyBorder="1" applyAlignment="1">
      <alignment vertical="center" wrapText="1"/>
    </xf>
    <xf numFmtId="0" fontId="0" fillId="0" borderId="25" xfId="0" applyBorder="1" applyAlignment="1">
      <alignment horizontal="center" vertical="center" wrapText="1"/>
    </xf>
    <xf numFmtId="0" fontId="0" fillId="0" borderId="0" xfId="0" applyAlignment="1">
      <alignment horizontal="center" vertical="center" wrapText="1"/>
    </xf>
    <xf numFmtId="49" fontId="1" fillId="0" borderId="25" xfId="0" applyNumberFormat="1" applyFont="1" applyBorder="1" applyAlignment="1">
      <alignment horizontal="center" vertical="center" wrapText="1"/>
    </xf>
    <xf numFmtId="0" fontId="19" fillId="0" borderId="0" xfId="0" applyFont="1"/>
    <xf numFmtId="169" fontId="4" fillId="5" borderId="21" xfId="2" applyNumberFormat="1" applyFont="1" applyFill="1" applyBorder="1" applyAlignment="1">
      <alignment horizontal="center" vertical="top" wrapText="1"/>
    </xf>
    <xf numFmtId="169" fontId="15" fillId="0" borderId="21" xfId="2" applyNumberFormat="1" applyFont="1" applyBorder="1" applyAlignment="1">
      <alignment horizontal="center" vertical="top" wrapText="1"/>
    </xf>
    <xf numFmtId="1" fontId="31" fillId="0" borderId="0" xfId="0" applyNumberFormat="1" applyFont="1"/>
    <xf numFmtId="49" fontId="0" fillId="0" borderId="0" xfId="0" applyNumberFormat="1"/>
    <xf numFmtId="0" fontId="0" fillId="0" borderId="24" xfId="0" applyBorder="1"/>
    <xf numFmtId="0" fontId="0" fillId="0" borderId="25" xfId="0" applyBorder="1"/>
    <xf numFmtId="0" fontId="0" fillId="0" borderId="28" xfId="0" applyBorder="1"/>
    <xf numFmtId="0" fontId="0" fillId="0" borderId="7" xfId="0" applyBorder="1"/>
    <xf numFmtId="0" fontId="0" fillId="0" borderId="26" xfId="0" applyBorder="1"/>
    <xf numFmtId="0" fontId="0" fillId="0" borderId="15" xfId="0" applyBorder="1"/>
    <xf numFmtId="49" fontId="7" fillId="6" borderId="0" xfId="0" applyNumberFormat="1" applyFont="1" applyFill="1" applyAlignment="1">
      <alignment horizontal="center" vertical="center" wrapText="1"/>
    </xf>
    <xf numFmtId="49" fontId="14" fillId="0" borderId="0" xfId="0" applyNumberFormat="1" applyFont="1" applyAlignment="1">
      <alignment horizontal="justify" vertical="justify" wrapText="1"/>
    </xf>
    <xf numFmtId="11" fontId="0" fillId="0" borderId="0" xfId="0" applyNumberFormat="1" applyAlignment="1">
      <alignment horizontal="center" vertical="center" wrapText="1"/>
    </xf>
    <xf numFmtId="49" fontId="1" fillId="0" borderId="0" xfId="0" applyNumberFormat="1" applyFont="1" applyAlignment="1">
      <alignment horizontal="center" vertical="center" wrapText="1"/>
    </xf>
    <xf numFmtId="49" fontId="31" fillId="6" borderId="0" xfId="0" applyNumberFormat="1" applyFont="1" applyFill="1" applyAlignment="1">
      <alignment horizontal="center" vertical="center" wrapText="1"/>
    </xf>
    <xf numFmtId="0" fontId="31" fillId="6" borderId="0" xfId="0" applyFont="1" applyFill="1"/>
    <xf numFmtId="0" fontId="36" fillId="6" borderId="0" xfId="0" applyFont="1" applyFill="1" applyAlignment="1">
      <alignment horizontal="left" vertical="center"/>
    </xf>
    <xf numFmtId="0" fontId="36" fillId="6" borderId="0" xfId="0" applyFont="1" applyFill="1" applyAlignment="1">
      <alignment horizontal="center" vertical="center"/>
    </xf>
    <xf numFmtId="49" fontId="31" fillId="6" borderId="0" xfId="0" applyNumberFormat="1" applyFont="1" applyFill="1" applyAlignment="1">
      <alignment horizontal="center"/>
    </xf>
    <xf numFmtId="0" fontId="31" fillId="6" borderId="0" xfId="0" applyFont="1" applyFill="1" applyAlignment="1">
      <alignment horizontal="center"/>
    </xf>
    <xf numFmtId="0" fontId="37" fillId="6" borderId="0" xfId="0" applyFont="1" applyFill="1" applyAlignment="1">
      <alignment horizontal="left" vertical="center"/>
    </xf>
    <xf numFmtId="4" fontId="37" fillId="6" borderId="0" xfId="0" applyNumberFormat="1" applyFont="1" applyFill="1" applyAlignment="1">
      <alignment horizontal="right" vertical="center"/>
    </xf>
    <xf numFmtId="0" fontId="38" fillId="6" borderId="0" xfId="0" applyFont="1" applyFill="1" applyAlignment="1">
      <alignment horizontal="center"/>
    </xf>
    <xf numFmtId="167" fontId="39" fillId="6" borderId="0" xfId="0" applyNumberFormat="1" applyFont="1" applyFill="1" applyAlignment="1">
      <alignment horizontal="center"/>
    </xf>
    <xf numFmtId="167" fontId="39" fillId="6" borderId="0" xfId="1" applyNumberFormat="1" applyFont="1" applyFill="1" applyBorder="1" applyAlignment="1"/>
    <xf numFmtId="168" fontId="31" fillId="6" borderId="0" xfId="1" applyNumberFormat="1" applyFont="1" applyFill="1" applyBorder="1"/>
    <xf numFmtId="0" fontId="37" fillId="6" borderId="0" xfId="0" applyFont="1" applyFill="1" applyAlignment="1">
      <alignment horizontal="center" vertical="center"/>
    </xf>
    <xf numFmtId="167" fontId="39" fillId="6" borderId="0" xfId="0" applyNumberFormat="1" applyFont="1" applyFill="1"/>
    <xf numFmtId="0" fontId="40" fillId="6" borderId="0" xfId="0" applyFont="1" applyFill="1" applyAlignment="1">
      <alignment horizontal="center" vertical="center"/>
    </xf>
    <xf numFmtId="0" fontId="41" fillId="6" borderId="0" xfId="0" applyFont="1" applyFill="1" applyAlignment="1">
      <alignment horizontal="center" vertical="center"/>
    </xf>
    <xf numFmtId="3" fontId="31" fillId="6" borderId="0" xfId="0" applyNumberFormat="1" applyFont="1" applyFill="1"/>
    <xf numFmtId="0" fontId="37" fillId="6" borderId="0" xfId="0" applyFont="1" applyFill="1" applyAlignment="1">
      <alignment horizontal="center" vertical="top"/>
    </xf>
    <xf numFmtId="0" fontId="37" fillId="6" borderId="0" xfId="0" applyFont="1" applyFill="1" applyAlignment="1">
      <alignment horizontal="left" vertical="top"/>
    </xf>
    <xf numFmtId="0" fontId="40" fillId="6" borderId="0" xfId="0" applyFont="1" applyFill="1" applyAlignment="1">
      <alignment horizontal="left" vertical="center"/>
    </xf>
    <xf numFmtId="167" fontId="42" fillId="6" borderId="0" xfId="0" applyNumberFormat="1" applyFont="1" applyFill="1"/>
    <xf numFmtId="4" fontId="42" fillId="6" borderId="0" xfId="0" applyNumberFormat="1" applyFont="1" applyFill="1" applyAlignment="1">
      <alignment horizontal="right"/>
    </xf>
    <xf numFmtId="4" fontId="42" fillId="6" borderId="0" xfId="0" applyNumberFormat="1" applyFont="1" applyFill="1" applyAlignment="1">
      <alignment horizontal="left"/>
    </xf>
    <xf numFmtId="0" fontId="42" fillId="6" borderId="0" xfId="0" applyFont="1" applyFill="1" applyAlignment="1">
      <alignment horizontal="right"/>
    </xf>
    <xf numFmtId="0" fontId="42" fillId="6" borderId="0" xfId="0" applyFont="1" applyFill="1"/>
    <xf numFmtId="0" fontId="42" fillId="6" borderId="0" xfId="0" applyFont="1" applyFill="1" applyAlignment="1">
      <alignment horizontal="left"/>
    </xf>
    <xf numFmtId="0" fontId="39" fillId="6" borderId="0" xfId="0" applyFont="1" applyFill="1"/>
    <xf numFmtId="0" fontId="45" fillId="6" borderId="0" xfId="0" applyFont="1" applyFill="1"/>
    <xf numFmtId="0" fontId="8" fillId="0" borderId="0" xfId="0" applyFont="1"/>
    <xf numFmtId="0" fontId="46" fillId="6" borderId="0" xfId="0" applyFont="1" applyFill="1"/>
    <xf numFmtId="0" fontId="47" fillId="0" borderId="0" xfId="0" applyFont="1"/>
    <xf numFmtId="0" fontId="47" fillId="6" borderId="0" xfId="0" applyFont="1" applyFill="1"/>
    <xf numFmtId="0" fontId="48" fillId="0" borderId="0" xfId="0" applyFont="1"/>
    <xf numFmtId="0" fontId="50" fillId="0" borderId="0" xfId="0" applyFont="1"/>
    <xf numFmtId="0" fontId="51" fillId="0" borderId="0" xfId="0" applyFont="1"/>
    <xf numFmtId="0" fontId="31" fillId="0" borderId="0" xfId="0" applyFont="1"/>
    <xf numFmtId="0" fontId="39" fillId="0" borderId="0" xfId="0" applyFont="1"/>
    <xf numFmtId="0" fontId="45" fillId="0" borderId="0" xfId="0" applyFont="1"/>
    <xf numFmtId="0" fontId="46" fillId="0" borderId="0" xfId="0" applyFont="1"/>
    <xf numFmtId="49" fontId="1" fillId="0" borderId="0" xfId="0" applyNumberFormat="1" applyFont="1" applyAlignment="1">
      <alignment wrapText="1"/>
    </xf>
    <xf numFmtId="0" fontId="19" fillId="6" borderId="0" xfId="0" applyFont="1" applyFill="1" applyAlignment="1">
      <alignment horizontal="center" vertical="center" wrapText="1"/>
    </xf>
    <xf numFmtId="49" fontId="19" fillId="6" borderId="0" xfId="0" applyNumberFormat="1" applyFont="1" applyFill="1" applyAlignment="1">
      <alignment horizontal="center" vertical="center" wrapText="1"/>
    </xf>
    <xf numFmtId="49" fontId="1" fillId="6" borderId="0" xfId="0" applyNumberFormat="1" applyFont="1" applyFill="1" applyAlignment="1">
      <alignment wrapText="1"/>
    </xf>
    <xf numFmtId="49" fontId="0" fillId="6" borderId="0" xfId="0" applyNumberFormat="1" applyFill="1" applyAlignment="1">
      <alignment wrapText="1"/>
    </xf>
    <xf numFmtId="49" fontId="1" fillId="6" borderId="25" xfId="0" applyNumberFormat="1" applyFont="1" applyFill="1" applyBorder="1" applyAlignment="1">
      <alignment wrapText="1"/>
    </xf>
    <xf numFmtId="0" fontId="0" fillId="10" borderId="7" xfId="0" applyFill="1" applyBorder="1" applyAlignment="1" applyProtection="1">
      <alignment horizontal="center" wrapText="1"/>
      <protection locked="0"/>
    </xf>
    <xf numFmtId="49" fontId="1" fillId="10" borderId="7" xfId="0" applyNumberFormat="1" applyFont="1" applyFill="1" applyBorder="1" applyAlignment="1" applyProtection="1">
      <alignment horizontal="center" wrapText="1"/>
      <protection locked="0"/>
    </xf>
    <xf numFmtId="0" fontId="1" fillId="10" borderId="7" xfId="0" applyFont="1" applyFill="1" applyBorder="1" applyAlignment="1" applyProtection="1">
      <alignment horizontal="center" wrapText="1"/>
      <protection locked="0"/>
    </xf>
    <xf numFmtId="49" fontId="1" fillId="0" borderId="0" xfId="0" applyNumberFormat="1" applyFont="1"/>
    <xf numFmtId="49" fontId="0" fillId="0" borderId="7" xfId="0" applyNumberFormat="1" applyBorder="1" applyAlignment="1">
      <alignment horizontal="right"/>
    </xf>
    <xf numFmtId="49" fontId="0" fillId="0" borderId="7" xfId="0" applyNumberFormat="1" applyBorder="1"/>
    <xf numFmtId="49" fontId="14" fillId="0" borderId="25" xfId="0" applyNumberFormat="1" applyFont="1" applyBorder="1" applyAlignment="1">
      <alignment horizontal="right" wrapText="1"/>
    </xf>
    <xf numFmtId="49" fontId="17" fillId="0" borderId="25" xfId="0" applyNumberFormat="1" applyFont="1" applyBorder="1" applyAlignment="1">
      <alignment horizontal="right" wrapText="1"/>
    </xf>
    <xf numFmtId="49" fontId="17" fillId="0" borderId="0" xfId="0" applyNumberFormat="1" applyFont="1" applyAlignment="1">
      <alignment wrapText="1"/>
    </xf>
    <xf numFmtId="0" fontId="17" fillId="0" borderId="0" xfId="0" applyFont="1" applyAlignment="1">
      <alignment horizontal="right" wrapText="1"/>
    </xf>
    <xf numFmtId="0" fontId="0" fillId="0" borderId="0" xfId="0" applyAlignment="1">
      <alignment horizontal="right" wrapText="1"/>
    </xf>
    <xf numFmtId="0" fontId="0" fillId="0" borderId="25" xfId="0" applyBorder="1" applyAlignment="1">
      <alignment vertical="center" wrapText="1"/>
    </xf>
    <xf numFmtId="3" fontId="0" fillId="0" borderId="0" xfId="0" applyNumberFormat="1" applyAlignment="1">
      <alignment horizontal="center" vertical="center" wrapText="1"/>
    </xf>
    <xf numFmtId="49" fontId="4" fillId="0" borderId="0" xfId="0" applyNumberFormat="1" applyFont="1" applyAlignment="1">
      <alignment wrapText="1"/>
    </xf>
    <xf numFmtId="49" fontId="4" fillId="0" borderId="0" xfId="0" applyNumberFormat="1" applyFont="1" applyAlignment="1">
      <alignment horizontal="right" wrapText="1"/>
    </xf>
    <xf numFmtId="0" fontId="0" fillId="0" borderId="5" xfId="0" applyBorder="1"/>
    <xf numFmtId="49" fontId="1" fillId="6" borderId="7" xfId="0" applyNumberFormat="1" applyFont="1" applyFill="1" applyBorder="1" applyAlignment="1">
      <alignment wrapText="1"/>
    </xf>
    <xf numFmtId="0" fontId="1" fillId="0" borderId="0" xfId="0" applyFont="1" applyAlignment="1">
      <alignment horizontal="center" wrapText="1"/>
    </xf>
    <xf numFmtId="0" fontId="0" fillId="6" borderId="0" xfId="0" applyFill="1" applyAlignment="1">
      <alignment horizontal="center" vertical="center" wrapText="1"/>
    </xf>
    <xf numFmtId="0" fontId="14" fillId="0" borderId="25" xfId="0" applyFont="1" applyBorder="1"/>
    <xf numFmtId="0" fontId="14" fillId="0" borderId="27" xfId="0" applyFont="1" applyBorder="1"/>
    <xf numFmtId="0" fontId="14" fillId="0" borderId="0" xfId="0" applyFont="1" applyBorder="1"/>
    <xf numFmtId="0" fontId="13" fillId="0" borderId="24" xfId="0" applyFont="1" applyBorder="1"/>
    <xf numFmtId="0" fontId="4" fillId="7" borderId="5" xfId="0" applyFont="1" applyFill="1" applyBorder="1" applyAlignment="1">
      <alignment horizontal="center"/>
    </xf>
    <xf numFmtId="0" fontId="1" fillId="0" borderId="11" xfId="0" applyFont="1" applyBorder="1"/>
    <xf numFmtId="0" fontId="0" fillId="0" borderId="14" xfId="0" applyBorder="1"/>
    <xf numFmtId="0" fontId="0" fillId="0" borderId="20" xfId="0" applyBorder="1"/>
    <xf numFmtId="1" fontId="4" fillId="0" borderId="14" xfId="0" applyNumberFormat="1" applyFont="1" applyBorder="1" applyAlignment="1">
      <alignment horizontal="center" vertical="center" wrapText="1"/>
    </xf>
    <xf numFmtId="0" fontId="19" fillId="0" borderId="5" xfId="0" applyFont="1" applyBorder="1" applyAlignment="1">
      <alignment vertical="center"/>
    </xf>
    <xf numFmtId="0" fontId="0" fillId="0" borderId="20" xfId="0" applyBorder="1" applyAlignment="1">
      <alignment vertical="center"/>
    </xf>
    <xf numFmtId="0" fontId="11" fillId="0" borderId="11" xfId="0" applyFont="1" applyBorder="1" applyAlignment="1">
      <alignment vertical="center"/>
    </xf>
    <xf numFmtId="0" fontId="1" fillId="0" borderId="20" xfId="0" applyFont="1" applyBorder="1" applyAlignment="1">
      <alignment vertical="center"/>
    </xf>
    <xf numFmtId="0" fontId="11" fillId="0" borderId="20" xfId="0" applyFont="1" applyBorder="1" applyAlignment="1">
      <alignment vertical="center"/>
    </xf>
    <xf numFmtId="49" fontId="19" fillId="6" borderId="0" xfId="0" applyNumberFormat="1" applyFont="1" applyFill="1" applyBorder="1" applyAlignment="1" applyProtection="1">
      <alignment horizontal="center" vertical="center" wrapText="1"/>
    </xf>
    <xf numFmtId="49" fontId="1" fillId="6" borderId="7" xfId="0" applyNumberFormat="1" applyFont="1" applyFill="1" applyBorder="1" applyAlignment="1">
      <alignment horizontal="center" vertical="center" wrapText="1"/>
    </xf>
    <xf numFmtId="0" fontId="0" fillId="7" borderId="20" xfId="0" applyFill="1" applyBorder="1"/>
    <xf numFmtId="0" fontId="0" fillId="0" borderId="0" xfId="0" applyBorder="1"/>
    <xf numFmtId="0" fontId="14" fillId="0" borderId="8" xfId="0" applyFont="1" applyBorder="1"/>
    <xf numFmtId="0" fontId="14" fillId="0" borderId="36" xfId="0" applyFont="1" applyBorder="1"/>
    <xf numFmtId="0" fontId="0" fillId="0" borderId="8" xfId="0" applyBorder="1"/>
    <xf numFmtId="0" fontId="0" fillId="0" borderId="2" xfId="0" applyBorder="1"/>
    <xf numFmtId="49" fontId="7" fillId="7" borderId="5" xfId="0" applyNumberFormat="1" applyFont="1" applyFill="1" applyBorder="1" applyAlignment="1">
      <alignment horizontal="center" vertical="center" wrapText="1"/>
    </xf>
    <xf numFmtId="0" fontId="0" fillId="0" borderId="5" xfId="0" applyBorder="1" applyAlignment="1">
      <alignment horizontal="center" vertical="center" wrapText="1"/>
    </xf>
    <xf numFmtId="0" fontId="0" fillId="0" borderId="14" xfId="0" applyBorder="1" applyAlignment="1">
      <alignment horizontal="center" vertical="center" wrapText="1"/>
    </xf>
    <xf numFmtId="49" fontId="1" fillId="5" borderId="11" xfId="0" applyNumberFormat="1" applyFont="1" applyFill="1" applyBorder="1" applyAlignment="1" applyProtection="1">
      <alignment horizontal="center" vertical="center" wrapText="1"/>
      <protection locked="0"/>
    </xf>
    <xf numFmtId="0" fontId="1" fillId="0" borderId="20" xfId="0" applyFont="1" applyBorder="1" applyAlignment="1">
      <alignment vertical="center" wrapText="1"/>
    </xf>
    <xf numFmtId="0" fontId="0" fillId="0" borderId="5" xfId="0" applyBorder="1" applyAlignment="1">
      <alignment vertical="center" wrapText="1"/>
    </xf>
    <xf numFmtId="0" fontId="0" fillId="0" borderId="14" xfId="0" applyBorder="1" applyAlignment="1">
      <alignment vertical="center" wrapText="1"/>
    </xf>
    <xf numFmtId="49" fontId="7" fillId="7" borderId="24" xfId="0" applyNumberFormat="1" applyFont="1" applyFill="1" applyBorder="1" applyAlignment="1">
      <alignment horizontal="center" vertical="center" wrapText="1"/>
    </xf>
    <xf numFmtId="0" fontId="0" fillId="0" borderId="25" xfId="0" applyBorder="1" applyAlignment="1">
      <alignment vertical="center" wrapText="1"/>
    </xf>
    <xf numFmtId="0" fontId="0" fillId="0" borderId="28" xfId="0" applyBorder="1" applyAlignment="1">
      <alignment vertical="center" wrapText="1"/>
    </xf>
    <xf numFmtId="0" fontId="0" fillId="0" borderId="7" xfId="0" applyBorder="1" applyAlignment="1">
      <alignment vertical="center" wrapText="1"/>
    </xf>
    <xf numFmtId="0" fontId="0" fillId="0" borderId="25" xfId="0" applyBorder="1" applyAlignment="1">
      <alignment horizontal="center" vertical="center" wrapText="1"/>
    </xf>
    <xf numFmtId="0" fontId="0" fillId="0" borderId="26" xfId="0" applyBorder="1" applyAlignment="1">
      <alignment horizontal="center" vertical="center" wrapText="1"/>
    </xf>
    <xf numFmtId="0" fontId="0" fillId="0" borderId="28" xfId="0" applyBorder="1" applyAlignment="1">
      <alignment horizontal="center" vertical="center" wrapText="1"/>
    </xf>
    <xf numFmtId="0" fontId="0" fillId="0" borderId="7" xfId="0" applyBorder="1" applyAlignment="1">
      <alignment horizontal="center" vertical="center" wrapText="1"/>
    </xf>
    <xf numFmtId="0" fontId="0" fillId="0" borderId="15" xfId="0" applyBorder="1" applyAlignment="1">
      <alignment horizontal="center" vertical="center" wrapText="1"/>
    </xf>
    <xf numFmtId="49" fontId="1" fillId="5" borderId="20" xfId="0" applyNumberFormat="1"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49" fontId="7" fillId="7" borderId="11" xfId="0" applyNumberFormat="1" applyFont="1" applyFill="1" applyBorder="1" applyAlignment="1">
      <alignment vertical="center" wrapText="1"/>
    </xf>
    <xf numFmtId="49" fontId="7" fillId="0" borderId="11" xfId="0" applyNumberFormat="1" applyFont="1" applyBorder="1" applyAlignment="1">
      <alignment vertical="center" wrapText="1"/>
    </xf>
    <xf numFmtId="169" fontId="1" fillId="5" borderId="11" xfId="2" applyNumberFormat="1" applyFont="1" applyFill="1" applyBorder="1" applyAlignment="1" applyProtection="1">
      <alignment vertical="center" wrapText="1"/>
      <protection locked="0"/>
    </xf>
    <xf numFmtId="3" fontId="1" fillId="5" borderId="20" xfId="0" applyNumberFormat="1" applyFont="1" applyFill="1" applyBorder="1" applyAlignment="1" applyProtection="1">
      <alignment horizontal="center" vertical="center" wrapText="1"/>
      <protection locked="0"/>
    </xf>
    <xf numFmtId="0" fontId="0" fillId="0" borderId="5" xfId="0" applyBorder="1" applyAlignment="1" applyProtection="1">
      <alignment horizontal="center" vertical="center" wrapText="1"/>
      <protection locked="0"/>
    </xf>
    <xf numFmtId="0" fontId="0" fillId="0" borderId="14" xfId="0" applyBorder="1" applyAlignment="1" applyProtection="1">
      <alignment horizontal="center" vertical="center" wrapText="1"/>
      <protection locked="0"/>
    </xf>
    <xf numFmtId="1" fontId="1" fillId="5" borderId="11" xfId="0" applyNumberFormat="1" applyFont="1" applyFill="1" applyBorder="1" applyAlignment="1" applyProtection="1">
      <alignment horizontal="center" vertical="center" wrapText="1"/>
      <protection locked="0"/>
    </xf>
    <xf numFmtId="49" fontId="49" fillId="2" borderId="0" xfId="0" applyNumberFormat="1" applyFont="1" applyFill="1" applyAlignment="1">
      <alignment horizontal="center" vertical="center" wrapText="1"/>
    </xf>
    <xf numFmtId="0" fontId="47" fillId="0" borderId="0" xfId="0" applyFont="1" applyAlignment="1">
      <alignment wrapText="1"/>
    </xf>
    <xf numFmtId="49" fontId="5" fillId="0" borderId="24" xfId="0" applyNumberFormat="1" applyFont="1" applyBorder="1" applyAlignment="1">
      <alignment horizontal="center" vertical="center" wrapText="1"/>
    </xf>
    <xf numFmtId="49" fontId="5" fillId="0" borderId="25" xfId="0" applyNumberFormat="1" applyFont="1" applyBorder="1" applyAlignment="1">
      <alignment horizontal="center" vertical="center" wrapText="1"/>
    </xf>
    <xf numFmtId="49" fontId="5" fillId="0" borderId="26" xfId="0" applyNumberFormat="1" applyFont="1" applyBorder="1" applyAlignment="1">
      <alignment horizontal="center" vertical="center" wrapText="1"/>
    </xf>
    <xf numFmtId="0" fontId="5" fillId="0" borderId="27" xfId="0" applyFont="1" applyBorder="1" applyAlignment="1">
      <alignment horizontal="center" vertical="center" wrapText="1"/>
    </xf>
    <xf numFmtId="0" fontId="5" fillId="0" borderId="0" xfId="0" applyFont="1" applyAlignment="1">
      <alignment horizontal="center" vertical="center" wrapText="1"/>
    </xf>
    <xf numFmtId="0" fontId="5" fillId="0" borderId="16" xfId="0" applyFont="1" applyBorder="1" applyAlignment="1">
      <alignment horizontal="center" vertical="center" wrapText="1"/>
    </xf>
    <xf numFmtId="49" fontId="5" fillId="0" borderId="28" xfId="0" applyNumberFormat="1" applyFont="1" applyBorder="1" applyAlignment="1">
      <alignment horizontal="center" vertical="center" wrapText="1"/>
    </xf>
    <xf numFmtId="49" fontId="5" fillId="0" borderId="7" xfId="0" applyNumberFormat="1" applyFont="1" applyBorder="1" applyAlignment="1">
      <alignment horizontal="center" vertical="center" wrapText="1"/>
    </xf>
    <xf numFmtId="49" fontId="5" fillId="0" borderId="15" xfId="0" applyNumberFormat="1" applyFont="1" applyBorder="1" applyAlignment="1">
      <alignment horizontal="center" vertical="center" wrapText="1"/>
    </xf>
    <xf numFmtId="11" fontId="0" fillId="0" borderId="25" xfId="0" applyNumberFormat="1" applyBorder="1" applyAlignment="1">
      <alignment horizontal="center" vertical="center" wrapText="1"/>
    </xf>
    <xf numFmtId="49" fontId="0" fillId="0" borderId="25" xfId="0" applyNumberFormat="1" applyBorder="1" applyAlignment="1">
      <alignment horizontal="center" vertical="center" wrapText="1"/>
    </xf>
    <xf numFmtId="49" fontId="1" fillId="0" borderId="0" xfId="0" applyNumberFormat="1" applyFont="1" applyAlignment="1">
      <alignment horizontal="center" vertical="center" wrapText="1"/>
    </xf>
    <xf numFmtId="49" fontId="0" fillId="0" borderId="0" xfId="0" applyNumberFormat="1" applyAlignment="1">
      <alignment horizontal="center" vertical="center" wrapText="1"/>
    </xf>
    <xf numFmtId="49" fontId="11" fillId="0" borderId="7" xfId="0" applyNumberFormat="1" applyFont="1" applyBorder="1" applyAlignment="1">
      <alignment horizontal="center" vertical="center" wrapText="1"/>
    </xf>
    <xf numFmtId="3" fontId="19" fillId="0" borderId="7" xfId="0" applyNumberFormat="1" applyFont="1" applyBorder="1" applyAlignment="1">
      <alignment horizontal="center" vertical="center" wrapText="1"/>
    </xf>
    <xf numFmtId="11" fontId="1" fillId="0" borderId="25" xfId="0" applyNumberFormat="1" applyFont="1" applyBorder="1" applyAlignment="1">
      <alignment horizontal="center" vertical="center" wrapText="1"/>
    </xf>
    <xf numFmtId="49" fontId="1" fillId="0" borderId="25" xfId="0" applyNumberFormat="1" applyFont="1" applyBorder="1" applyAlignment="1">
      <alignment horizontal="center" vertical="center" wrapText="1"/>
    </xf>
    <xf numFmtId="49" fontId="7" fillId="7" borderId="11" xfId="0" applyNumberFormat="1" applyFont="1" applyFill="1" applyBorder="1" applyAlignment="1">
      <alignment horizontal="center" vertical="center" wrapText="1"/>
    </xf>
    <xf numFmtId="49" fontId="6" fillId="0" borderId="24" xfId="0" applyNumberFormat="1" applyFont="1" applyBorder="1" applyAlignment="1">
      <alignment horizontal="justify" vertical="justify" wrapText="1"/>
    </xf>
    <xf numFmtId="49" fontId="6" fillId="0" borderId="25" xfId="0" applyNumberFormat="1" applyFont="1" applyBorder="1" applyAlignment="1">
      <alignment horizontal="justify" vertical="justify" wrapText="1"/>
    </xf>
    <xf numFmtId="49" fontId="6" fillId="0" borderId="26" xfId="0" applyNumberFormat="1" applyFont="1" applyBorder="1" applyAlignment="1">
      <alignment horizontal="justify" vertical="justify" wrapText="1"/>
    </xf>
    <xf numFmtId="49" fontId="6" fillId="0" borderId="27" xfId="0" applyNumberFormat="1" applyFont="1" applyBorder="1" applyAlignment="1">
      <alignment horizontal="justify" vertical="justify" wrapText="1"/>
    </xf>
    <xf numFmtId="49" fontId="6" fillId="0" borderId="0" xfId="0" applyNumberFormat="1" applyFont="1" applyAlignment="1">
      <alignment horizontal="justify" vertical="justify" wrapText="1"/>
    </xf>
    <xf numFmtId="49" fontId="6" fillId="0" borderId="16" xfId="0" applyNumberFormat="1" applyFont="1" applyBorder="1" applyAlignment="1">
      <alignment horizontal="justify" vertical="justify" wrapText="1"/>
    </xf>
    <xf numFmtId="49" fontId="6" fillId="0" borderId="28" xfId="0" applyNumberFormat="1" applyFont="1" applyBorder="1" applyAlignment="1">
      <alignment horizontal="justify" vertical="justify" wrapText="1"/>
    </xf>
    <xf numFmtId="49" fontId="6" fillId="0" borderId="7" xfId="0" applyNumberFormat="1" applyFont="1" applyBorder="1" applyAlignment="1">
      <alignment horizontal="justify" vertical="justify" wrapText="1"/>
    </xf>
    <xf numFmtId="49" fontId="6" fillId="0" borderId="15" xfId="0" applyNumberFormat="1" applyFont="1" applyBorder="1" applyAlignment="1">
      <alignment horizontal="justify" vertical="justify" wrapText="1"/>
    </xf>
    <xf numFmtId="49" fontId="11" fillId="6" borderId="7" xfId="0" applyNumberFormat="1" applyFont="1" applyFill="1" applyBorder="1" applyAlignment="1">
      <alignment horizontal="center" vertical="center" wrapText="1"/>
    </xf>
    <xf numFmtId="49" fontId="4" fillId="6" borderId="7" xfId="0" applyNumberFormat="1" applyFont="1" applyFill="1" applyBorder="1" applyAlignment="1">
      <alignment horizontal="center" vertical="center" wrapText="1"/>
    </xf>
    <xf numFmtId="49" fontId="0" fillId="0" borderId="7" xfId="0" applyNumberFormat="1" applyBorder="1" applyAlignment="1">
      <alignment horizontal="center" vertical="center" wrapText="1"/>
    </xf>
    <xf numFmtId="3" fontId="19" fillId="6" borderId="7" xfId="0" applyNumberFormat="1" applyFont="1" applyFill="1" applyBorder="1" applyAlignment="1">
      <alignment horizontal="center" vertical="center" wrapText="1"/>
    </xf>
    <xf numFmtId="49" fontId="0" fillId="0" borderId="11" xfId="0" applyNumberFormat="1" applyBorder="1" applyAlignment="1">
      <alignment vertical="center" wrapText="1"/>
    </xf>
    <xf numFmtId="166" fontId="19" fillId="5" borderId="11" xfId="0" applyNumberFormat="1" applyFont="1" applyFill="1" applyBorder="1" applyAlignment="1" applyProtection="1">
      <alignment horizontal="center" vertical="center" wrapText="1"/>
      <protection locked="0"/>
    </xf>
    <xf numFmtId="49" fontId="1" fillId="0" borderId="11" xfId="0" applyNumberFormat="1" applyFont="1" applyBorder="1" applyAlignment="1">
      <alignment vertical="center" wrapText="1"/>
    </xf>
    <xf numFmtId="49" fontId="6" fillId="0" borderId="11" xfId="0" applyNumberFormat="1" applyFont="1" applyBorder="1" applyAlignment="1">
      <alignment horizontal="justify" vertical="justify" wrapText="1"/>
    </xf>
    <xf numFmtId="0" fontId="6" fillId="0" borderId="11" xfId="0" applyFont="1" applyBorder="1" applyAlignment="1">
      <alignment horizontal="justify" vertical="justify" wrapText="1"/>
    </xf>
    <xf numFmtId="49" fontId="11" fillId="7" borderId="11" xfId="0" applyNumberFormat="1" applyFont="1" applyFill="1" applyBorder="1" applyAlignment="1">
      <alignment horizontal="center" vertical="center" wrapText="1"/>
    </xf>
    <xf numFmtId="49" fontId="0" fillId="0" borderId="23" xfId="0" applyNumberFormat="1" applyBorder="1" applyAlignment="1">
      <alignment vertical="center" wrapText="1"/>
    </xf>
    <xf numFmtId="49" fontId="19" fillId="5" borderId="11" xfId="0" applyNumberFormat="1" applyFont="1" applyFill="1" applyBorder="1" applyAlignment="1" applyProtection="1">
      <alignment horizontal="center" vertical="center" wrapText="1"/>
      <protection locked="0"/>
    </xf>
    <xf numFmtId="49" fontId="1" fillId="0" borderId="24" xfId="0" applyNumberFormat="1" applyFont="1" applyBorder="1" applyAlignment="1">
      <alignment vertical="center" wrapText="1"/>
    </xf>
    <xf numFmtId="49" fontId="0" fillId="0" borderId="25" xfId="0" applyNumberFormat="1" applyBorder="1" applyAlignment="1">
      <alignment vertical="center" wrapText="1"/>
    </xf>
    <xf numFmtId="49" fontId="0" fillId="0" borderId="26" xfId="0" applyNumberFormat="1" applyBorder="1" applyAlignment="1">
      <alignment vertical="center" wrapText="1"/>
    </xf>
    <xf numFmtId="0" fontId="0" fillId="0" borderId="15" xfId="0" applyBorder="1" applyAlignment="1">
      <alignment vertical="center" wrapText="1"/>
    </xf>
    <xf numFmtId="49" fontId="19" fillId="5" borderId="24" xfId="0" applyNumberFormat="1" applyFont="1" applyFill="1" applyBorder="1" applyAlignment="1" applyProtection="1">
      <alignment horizontal="center" vertical="center" wrapText="1"/>
      <protection locked="0"/>
    </xf>
    <xf numFmtId="49" fontId="19" fillId="5" borderId="25" xfId="0" applyNumberFormat="1" applyFont="1" applyFill="1" applyBorder="1" applyAlignment="1" applyProtection="1">
      <alignment horizontal="center" vertical="center" wrapText="1"/>
      <protection locked="0"/>
    </xf>
    <xf numFmtId="49" fontId="19" fillId="5" borderId="26" xfId="0" applyNumberFormat="1" applyFont="1" applyFill="1" applyBorder="1" applyAlignment="1" applyProtection="1">
      <alignment horizontal="center" vertical="center" wrapText="1"/>
      <protection locked="0"/>
    </xf>
    <xf numFmtId="0" fontId="19" fillId="5" borderId="28" xfId="0" applyFont="1" applyFill="1" applyBorder="1" applyAlignment="1" applyProtection="1">
      <alignment horizontal="center" vertical="center" wrapText="1"/>
      <protection locked="0"/>
    </xf>
    <xf numFmtId="0" fontId="19" fillId="5" borderId="7" xfId="0" applyFont="1" applyFill="1" applyBorder="1" applyAlignment="1" applyProtection="1">
      <alignment horizontal="center" vertical="center" wrapText="1"/>
      <protection locked="0"/>
    </xf>
    <xf numFmtId="0" fontId="19" fillId="5" borderId="15" xfId="0" applyFont="1" applyFill="1" applyBorder="1" applyAlignment="1" applyProtection="1">
      <alignment horizontal="center" vertical="center" wrapText="1"/>
      <protection locked="0"/>
    </xf>
    <xf numFmtId="169" fontId="8" fillId="6" borderId="11" xfId="2" applyNumberFormat="1" applyFont="1" applyFill="1" applyBorder="1" applyAlignment="1" applyProtection="1">
      <alignment vertical="center" wrapText="1"/>
    </xf>
    <xf numFmtId="0" fontId="0" fillId="0" borderId="11" xfId="0" applyBorder="1" applyAlignment="1">
      <alignment vertical="center" wrapText="1"/>
    </xf>
    <xf numFmtId="49" fontId="19" fillId="0" borderId="11" xfId="0" applyNumberFormat="1" applyFont="1" applyBorder="1" applyAlignment="1">
      <alignment vertical="center" wrapText="1"/>
    </xf>
    <xf numFmtId="166" fontId="0" fillId="5" borderId="11" xfId="0" applyNumberFormat="1" applyFill="1" applyBorder="1" applyAlignment="1" applyProtection="1">
      <alignment horizontal="center" vertical="center" wrapText="1"/>
      <protection locked="0"/>
    </xf>
    <xf numFmtId="49" fontId="19" fillId="5" borderId="11" xfId="0" applyNumberFormat="1" applyFont="1" applyFill="1" applyBorder="1" applyAlignment="1" applyProtection="1">
      <alignment vertical="center" wrapText="1"/>
      <protection locked="0"/>
    </xf>
    <xf numFmtId="169" fontId="19" fillId="5" borderId="20" xfId="2" applyNumberFormat="1" applyFont="1" applyFill="1" applyBorder="1" applyAlignment="1" applyProtection="1">
      <alignment vertical="center" wrapText="1"/>
      <protection locked="0"/>
    </xf>
    <xf numFmtId="169" fontId="19" fillId="5" borderId="5" xfId="2" applyNumberFormat="1" applyFont="1" applyFill="1" applyBorder="1" applyAlignment="1" applyProtection="1">
      <alignment vertical="center" wrapText="1"/>
      <protection locked="0"/>
    </xf>
    <xf numFmtId="169" fontId="19" fillId="5" borderId="14" xfId="2" applyNumberFormat="1" applyFont="1" applyFill="1" applyBorder="1" applyAlignment="1" applyProtection="1">
      <alignment vertical="center" wrapText="1"/>
      <protection locked="0"/>
    </xf>
    <xf numFmtId="169" fontId="11" fillId="6" borderId="20" xfId="2" applyNumberFormat="1" applyFont="1" applyFill="1" applyBorder="1" applyAlignment="1" applyProtection="1">
      <alignment vertical="center" wrapText="1"/>
    </xf>
    <xf numFmtId="169" fontId="11" fillId="6" borderId="5" xfId="2" applyNumberFormat="1" applyFont="1" applyFill="1" applyBorder="1" applyAlignment="1" applyProtection="1">
      <alignment vertical="center" wrapText="1"/>
    </xf>
    <xf numFmtId="169" fontId="11" fillId="6" borderId="14" xfId="2" applyNumberFormat="1" applyFont="1" applyFill="1" applyBorder="1" applyAlignment="1" applyProtection="1">
      <alignment vertical="center" wrapText="1"/>
    </xf>
    <xf numFmtId="49" fontId="19" fillId="0" borderId="20" xfId="0" applyNumberFormat="1" applyFont="1" applyBorder="1" applyAlignment="1">
      <alignment vertical="center" wrapText="1"/>
    </xf>
    <xf numFmtId="0" fontId="19" fillId="5" borderId="20" xfId="0" applyFont="1" applyFill="1" applyBorder="1" applyAlignment="1" applyProtection="1">
      <alignment horizontal="center" vertical="center" wrapText="1"/>
      <protection locked="0"/>
    </xf>
    <xf numFmtId="0" fontId="19" fillId="5" borderId="5" xfId="0" applyFont="1" applyFill="1" applyBorder="1" applyAlignment="1" applyProtection="1">
      <alignment horizontal="center" vertical="center" wrapText="1"/>
      <protection locked="0"/>
    </xf>
    <xf numFmtId="0" fontId="19" fillId="5" borderId="14" xfId="0" applyFont="1" applyFill="1" applyBorder="1" applyAlignment="1" applyProtection="1">
      <alignment horizontal="center" vertical="center" wrapText="1"/>
      <protection locked="0"/>
    </xf>
    <xf numFmtId="170" fontId="34" fillId="0" borderId="5" xfId="0" applyNumberFormat="1" applyFont="1" applyBorder="1" applyAlignment="1">
      <alignment horizontal="center" vertical="center" wrapText="1"/>
    </xf>
    <xf numFmtId="170" fontId="35" fillId="0" borderId="5" xfId="0" applyNumberFormat="1" applyFont="1" applyBorder="1" applyAlignment="1">
      <alignment horizontal="center" vertical="center" wrapText="1"/>
    </xf>
    <xf numFmtId="170" fontId="35" fillId="0" borderId="14" xfId="0" applyNumberFormat="1" applyFont="1" applyBorder="1" applyAlignment="1">
      <alignment horizontal="center" vertical="center" wrapText="1"/>
    </xf>
    <xf numFmtId="49" fontId="19" fillId="0" borderId="5" xfId="0" applyNumberFormat="1" applyFont="1" applyBorder="1" applyAlignment="1">
      <alignment vertical="center" wrapText="1"/>
    </xf>
    <xf numFmtId="49" fontId="19" fillId="0" borderId="14" xfId="0" applyNumberFormat="1" applyFont="1" applyBorder="1" applyAlignment="1">
      <alignment vertical="center" wrapText="1"/>
    </xf>
    <xf numFmtId="49" fontId="0" fillId="5" borderId="11" xfId="0" applyNumberFormat="1" applyFill="1" applyBorder="1" applyAlignment="1" applyProtection="1">
      <alignment horizontal="center" vertical="center" wrapText="1"/>
      <protection locked="0"/>
    </xf>
    <xf numFmtId="49" fontId="19" fillId="8" borderId="11" xfId="0" applyNumberFormat="1" applyFont="1" applyFill="1" applyBorder="1" applyAlignment="1">
      <alignment vertical="center" wrapText="1"/>
    </xf>
    <xf numFmtId="0" fontId="19" fillId="8" borderId="11" xfId="0" applyFont="1" applyFill="1" applyBorder="1" applyAlignment="1">
      <alignment vertical="center" wrapText="1"/>
    </xf>
    <xf numFmtId="0" fontId="19" fillId="8" borderId="11" xfId="0" applyFont="1" applyFill="1" applyBorder="1" applyAlignment="1">
      <alignment wrapText="1"/>
    </xf>
    <xf numFmtId="169" fontId="19" fillId="5" borderId="11" xfId="2" applyNumberFormat="1" applyFont="1" applyFill="1" applyBorder="1" applyAlignment="1" applyProtection="1">
      <alignment horizontal="center" vertical="center" wrapText="1"/>
      <protection locked="0"/>
    </xf>
    <xf numFmtId="49" fontId="0" fillId="8" borderId="11" xfId="0" applyNumberFormat="1" applyFill="1" applyBorder="1" applyAlignment="1">
      <alignment vertical="center" wrapText="1"/>
    </xf>
    <xf numFmtId="166" fontId="19" fillId="5" borderId="11" xfId="0" applyNumberFormat="1" applyFont="1" applyFill="1" applyBorder="1" applyAlignment="1" applyProtection="1">
      <alignment wrapText="1"/>
      <protection locked="0"/>
    </xf>
    <xf numFmtId="1" fontId="19" fillId="5" borderId="11" xfId="0" applyNumberFormat="1" applyFont="1" applyFill="1" applyBorder="1" applyAlignment="1" applyProtection="1">
      <alignment horizontal="center" vertical="center" wrapText="1"/>
      <protection locked="0"/>
    </xf>
    <xf numFmtId="49" fontId="1" fillId="5" borderId="23" xfId="0" applyNumberFormat="1" applyFont="1" applyFill="1" applyBorder="1" applyAlignment="1" applyProtection="1">
      <alignment horizontal="center" vertical="center" wrapText="1"/>
      <protection locked="0"/>
    </xf>
    <xf numFmtId="49" fontId="0" fillId="5" borderId="23" xfId="0" applyNumberFormat="1" applyFill="1" applyBorder="1" applyAlignment="1" applyProtection="1">
      <alignment horizontal="center" vertical="center" wrapText="1"/>
      <protection locked="0"/>
    </xf>
    <xf numFmtId="49" fontId="19" fillId="9" borderId="11" xfId="0" applyNumberFormat="1" applyFont="1" applyFill="1" applyBorder="1" applyAlignment="1">
      <alignment vertical="center" wrapText="1"/>
    </xf>
    <xf numFmtId="0" fontId="19" fillId="9" borderId="11" xfId="0" applyFont="1" applyFill="1" applyBorder="1" applyAlignment="1">
      <alignment vertical="center" wrapText="1"/>
    </xf>
    <xf numFmtId="169" fontId="11" fillId="5" borderId="11" xfId="2" applyNumberFormat="1" applyFont="1" applyFill="1" applyBorder="1" applyAlignment="1" applyProtection="1">
      <alignment horizontal="center" vertical="center" wrapText="1"/>
      <protection locked="0"/>
    </xf>
    <xf numFmtId="0" fontId="16" fillId="7" borderId="14" xfId="0" applyFont="1" applyFill="1" applyBorder="1" applyAlignment="1">
      <alignment horizontal="center" vertical="center" wrapText="1"/>
    </xf>
    <xf numFmtId="0" fontId="0" fillId="7" borderId="11" xfId="0" applyFill="1" applyBorder="1" applyAlignment="1">
      <alignment vertical="center" wrapText="1"/>
    </xf>
    <xf numFmtId="169" fontId="11" fillId="6" borderId="11" xfId="2" applyNumberFormat="1" applyFont="1" applyFill="1" applyBorder="1" applyAlignment="1">
      <alignment horizontal="center" vertical="center" wrapText="1"/>
    </xf>
    <xf numFmtId="49" fontId="1" fillId="0" borderId="14" xfId="0" applyNumberFormat="1" applyFont="1" applyBorder="1" applyAlignment="1">
      <alignment horizontal="center" vertical="center" wrapText="1"/>
    </xf>
    <xf numFmtId="49" fontId="0" fillId="0" borderId="11" xfId="0" applyNumberFormat="1" applyBorder="1" applyAlignment="1">
      <alignment horizontal="center" vertical="center" wrapText="1"/>
    </xf>
    <xf numFmtId="49" fontId="0" fillId="0" borderId="14" xfId="0" applyNumberFormat="1" applyBorder="1" applyAlignment="1">
      <alignment horizontal="center" vertical="center" wrapText="1"/>
    </xf>
    <xf numFmtId="49" fontId="0" fillId="0" borderId="26" xfId="0" applyNumberFormat="1" applyBorder="1" applyAlignment="1">
      <alignment horizontal="center" vertical="center" wrapText="1"/>
    </xf>
    <xf numFmtId="49" fontId="0" fillId="0" borderId="15" xfId="0" applyNumberFormat="1" applyBorder="1" applyAlignment="1">
      <alignment horizontal="center" vertical="center" wrapText="1"/>
    </xf>
    <xf numFmtId="49" fontId="11" fillId="7" borderId="20" xfId="0" applyNumberFormat="1" applyFont="1" applyFill="1" applyBorder="1" applyAlignment="1">
      <alignment horizontal="center" vertical="center" wrapText="1"/>
    </xf>
    <xf numFmtId="49" fontId="11" fillId="7" borderId="5" xfId="0" applyNumberFormat="1" applyFont="1" applyFill="1" applyBorder="1" applyAlignment="1">
      <alignment horizontal="center" vertical="center" wrapText="1"/>
    </xf>
    <xf numFmtId="49" fontId="11" fillId="7" borderId="14" xfId="0" applyNumberFormat="1" applyFont="1" applyFill="1" applyBorder="1" applyAlignment="1">
      <alignment horizontal="center" vertical="center" wrapText="1"/>
    </xf>
    <xf numFmtId="1" fontId="4" fillId="6" borderId="11" xfId="0" applyNumberFormat="1" applyFont="1" applyFill="1" applyBorder="1" applyAlignment="1">
      <alignment horizontal="center" vertical="center" wrapText="1"/>
    </xf>
    <xf numFmtId="49" fontId="19" fillId="6" borderId="7" xfId="0" applyNumberFormat="1" applyFont="1" applyFill="1" applyBorder="1" applyAlignment="1">
      <alignment horizontal="center" vertical="center" wrapText="1"/>
    </xf>
    <xf numFmtId="0" fontId="0" fillId="6" borderId="7" xfId="0" applyFill="1" applyBorder="1" applyAlignment="1">
      <alignment horizontal="center" vertical="center" wrapText="1"/>
    </xf>
    <xf numFmtId="49" fontId="0" fillId="6" borderId="7" xfId="0" applyNumberFormat="1" applyFill="1" applyBorder="1" applyAlignment="1">
      <alignment horizontal="center" vertical="center" wrapText="1"/>
    </xf>
    <xf numFmtId="49" fontId="0" fillId="6" borderId="7" xfId="0" applyNumberFormat="1" applyFill="1" applyBorder="1" applyAlignment="1">
      <alignment horizontal="center" vertical="center"/>
    </xf>
    <xf numFmtId="166" fontId="1" fillId="6" borderId="7" xfId="0" applyNumberFormat="1" applyFont="1" applyFill="1" applyBorder="1" applyAlignment="1">
      <alignment horizontal="center" vertical="center" wrapText="1"/>
    </xf>
    <xf numFmtId="1" fontId="0" fillId="6" borderId="7" xfId="0" applyNumberFormat="1" applyFill="1" applyBorder="1" applyAlignment="1">
      <alignment horizontal="center" vertical="center" wrapText="1"/>
    </xf>
    <xf numFmtId="169" fontId="9" fillId="5" borderId="20" xfId="2" applyNumberFormat="1" applyFont="1" applyFill="1" applyBorder="1" applyAlignment="1" applyProtection="1">
      <alignment horizontal="center" vertical="center" wrapText="1"/>
      <protection locked="0"/>
    </xf>
    <xf numFmtId="0" fontId="0" fillId="0" borderId="14" xfId="0" applyBorder="1" applyAlignment="1" applyProtection="1">
      <alignment vertical="center" wrapText="1"/>
      <protection locked="0"/>
    </xf>
    <xf numFmtId="49" fontId="19" fillId="11" borderId="7" xfId="0" applyNumberFormat="1" applyFont="1" applyFill="1" applyBorder="1" applyAlignment="1" applyProtection="1">
      <alignment horizontal="center" vertical="center" wrapText="1"/>
      <protection locked="0"/>
    </xf>
    <xf numFmtId="0" fontId="19" fillId="11" borderId="7" xfId="0" applyFont="1" applyFill="1" applyBorder="1" applyAlignment="1" applyProtection="1">
      <alignment horizontal="center" vertical="center" wrapText="1"/>
      <protection locked="0"/>
    </xf>
    <xf numFmtId="0" fontId="0" fillId="11" borderId="7" xfId="0" applyFill="1" applyBorder="1" applyAlignment="1" applyProtection="1">
      <alignment horizontal="center" vertical="center" wrapText="1"/>
      <protection locked="0"/>
    </xf>
    <xf numFmtId="166" fontId="19" fillId="11" borderId="7" xfId="0" applyNumberFormat="1" applyFont="1" applyFill="1" applyBorder="1" applyAlignment="1" applyProtection="1">
      <alignment horizontal="center" vertical="center" wrapText="1"/>
      <protection locked="0"/>
    </xf>
    <xf numFmtId="1" fontId="6" fillId="11" borderId="7" xfId="0" applyNumberFormat="1" applyFont="1" applyFill="1" applyBorder="1" applyAlignment="1" applyProtection="1">
      <alignment horizontal="center" vertical="center" wrapText="1"/>
      <protection locked="0"/>
    </xf>
    <xf numFmtId="49" fontId="33" fillId="6" borderId="25" xfId="0" applyNumberFormat="1" applyFont="1" applyFill="1" applyBorder="1" applyAlignment="1">
      <alignment horizontal="center" vertical="center" wrapText="1"/>
    </xf>
    <xf numFmtId="1" fontId="6" fillId="0" borderId="11" xfId="0" applyNumberFormat="1" applyFont="1" applyBorder="1" applyAlignment="1">
      <alignment horizontal="center" vertical="center" wrapText="1"/>
    </xf>
    <xf numFmtId="0" fontId="6" fillId="0" borderId="11" xfId="0" applyFont="1" applyBorder="1" applyAlignment="1">
      <alignment wrapText="1"/>
    </xf>
    <xf numFmtId="1" fontId="8" fillId="0" borderId="20" xfId="2" applyNumberFormat="1" applyFont="1" applyBorder="1" applyAlignment="1">
      <alignment horizontal="center" vertical="center" wrapText="1"/>
    </xf>
    <xf numFmtId="49" fontId="1" fillId="0" borderId="11" xfId="0" applyNumberFormat="1" applyFont="1" applyBorder="1" applyAlignment="1">
      <alignment horizontal="center" vertical="center" wrapText="1"/>
    </xf>
    <xf numFmtId="0" fontId="0" fillId="0" borderId="11" xfId="0" applyBorder="1" applyAlignment="1">
      <alignment wrapText="1"/>
    </xf>
    <xf numFmtId="169" fontId="9" fillId="6" borderId="20" xfId="2" applyNumberFormat="1" applyFont="1" applyFill="1" applyBorder="1" applyAlignment="1">
      <alignment horizontal="center" vertical="center" wrapText="1"/>
    </xf>
    <xf numFmtId="49" fontId="19" fillId="0" borderId="20" xfId="2" applyNumberFormat="1" applyFont="1" applyBorder="1" applyAlignment="1">
      <alignment horizontal="center" vertical="center" wrapText="1"/>
    </xf>
    <xf numFmtId="49" fontId="19" fillId="0" borderId="5" xfId="0" applyNumberFormat="1" applyFont="1" applyBorder="1" applyAlignment="1">
      <alignment horizontal="center" vertical="center" wrapText="1"/>
    </xf>
    <xf numFmtId="49" fontId="19" fillId="0" borderId="14" xfId="0" applyNumberFormat="1" applyFont="1" applyBorder="1" applyAlignment="1">
      <alignment horizontal="center" vertical="center" wrapText="1"/>
    </xf>
    <xf numFmtId="2" fontId="8" fillId="0" borderId="20" xfId="2" applyNumberFormat="1" applyFont="1" applyBorder="1" applyAlignment="1">
      <alignment horizontal="center" vertical="center" wrapText="1"/>
    </xf>
    <xf numFmtId="2" fontId="0" fillId="0" borderId="5" xfId="0" applyNumberFormat="1" applyBorder="1" applyAlignment="1">
      <alignment horizontal="center" vertical="center" wrapText="1"/>
    </xf>
    <xf numFmtId="2" fontId="0" fillId="0" borderId="14" xfId="0" applyNumberFormat="1" applyBorder="1" applyAlignment="1">
      <alignment horizontal="center" vertical="center" wrapText="1"/>
    </xf>
    <xf numFmtId="0" fontId="44" fillId="6" borderId="0" xfId="0" applyFont="1" applyFill="1" applyAlignment="1">
      <alignment horizontal="center" vertical="center" wrapText="1"/>
    </xf>
    <xf numFmtId="49" fontId="6" fillId="0" borderId="11" xfId="0" applyNumberFormat="1" applyFont="1" applyBorder="1" applyAlignment="1">
      <alignment horizontal="center" vertical="center" wrapText="1"/>
    </xf>
    <xf numFmtId="0" fontId="0" fillId="0" borderId="11" xfId="0" applyBorder="1" applyAlignment="1">
      <alignment horizontal="center" vertical="center" wrapText="1"/>
    </xf>
    <xf numFmtId="49" fontId="19" fillId="5" borderId="7" xfId="0" applyNumberFormat="1" applyFont="1" applyFill="1" applyBorder="1" applyAlignment="1" applyProtection="1">
      <alignment horizontal="center" vertical="center" wrapText="1"/>
      <protection locked="0"/>
    </xf>
    <xf numFmtId="1" fontId="19" fillId="5" borderId="7" xfId="0" applyNumberFormat="1" applyFont="1" applyFill="1" applyBorder="1" applyAlignment="1" applyProtection="1">
      <alignment horizontal="center" vertical="center" wrapText="1"/>
      <protection locked="0"/>
    </xf>
    <xf numFmtId="0" fontId="0" fillId="0" borderId="7" xfId="0" applyBorder="1" applyAlignment="1" applyProtection="1">
      <alignment horizontal="center" vertical="center" wrapText="1"/>
      <protection locked="0"/>
    </xf>
    <xf numFmtId="49" fontId="30" fillId="5" borderId="7" xfId="3" applyNumberFormat="1" applyFill="1" applyBorder="1" applyAlignment="1" applyProtection="1">
      <alignment horizontal="center" vertical="center" wrapText="1"/>
      <protection locked="0"/>
    </xf>
    <xf numFmtId="49" fontId="1" fillId="5" borderId="7" xfId="0" applyNumberFormat="1" applyFont="1" applyFill="1" applyBorder="1" applyAlignment="1" applyProtection="1">
      <alignment horizontal="center" vertical="center" wrapText="1"/>
      <protection locked="0"/>
    </xf>
    <xf numFmtId="0" fontId="1" fillId="5" borderId="7" xfId="0" applyFont="1" applyFill="1" applyBorder="1" applyAlignment="1" applyProtection="1">
      <alignment horizontal="center" vertical="center" wrapText="1"/>
      <protection locked="0"/>
    </xf>
    <xf numFmtId="0" fontId="0" fillId="5" borderId="7" xfId="0" applyFill="1" applyBorder="1" applyAlignment="1" applyProtection="1">
      <alignment horizontal="center" vertical="center" wrapText="1"/>
      <protection locked="0"/>
    </xf>
    <xf numFmtId="3" fontId="43" fillId="6" borderId="0" xfId="0" applyNumberFormat="1" applyFont="1" applyFill="1" applyAlignment="1">
      <alignment horizontal="center"/>
    </xf>
    <xf numFmtId="0" fontId="19" fillId="0" borderId="7" xfId="0" applyFont="1" applyBorder="1" applyAlignment="1" applyProtection="1">
      <alignment horizontal="center" vertical="center" wrapText="1"/>
      <protection locked="0"/>
    </xf>
    <xf numFmtId="169" fontId="19" fillId="5" borderId="11" xfId="2" applyNumberFormat="1" applyFont="1" applyFill="1" applyBorder="1" applyAlignment="1" applyProtection="1">
      <alignment vertical="center" wrapText="1"/>
      <protection locked="0"/>
    </xf>
    <xf numFmtId="0" fontId="0" fillId="0" borderId="11" xfId="0" applyBorder="1" applyAlignment="1" applyProtection="1">
      <alignment wrapText="1"/>
      <protection locked="0"/>
    </xf>
    <xf numFmtId="169" fontId="19" fillId="0" borderId="11" xfId="2" applyNumberFormat="1" applyFont="1" applyBorder="1" applyAlignment="1">
      <alignment vertical="center" wrapText="1"/>
    </xf>
    <xf numFmtId="169" fontId="0" fillId="6" borderId="11" xfId="2" applyNumberFormat="1" applyFont="1" applyFill="1" applyBorder="1" applyAlignment="1">
      <alignment vertical="center" wrapText="1"/>
    </xf>
    <xf numFmtId="169" fontId="19" fillId="5" borderId="28" xfId="2" applyNumberFormat="1" applyFont="1" applyFill="1" applyBorder="1" applyAlignment="1" applyProtection="1">
      <alignment vertical="center" wrapText="1"/>
      <protection locked="0"/>
    </xf>
    <xf numFmtId="169" fontId="19" fillId="5" borderId="7" xfId="2" applyNumberFormat="1" applyFont="1" applyFill="1" applyBorder="1" applyAlignment="1" applyProtection="1">
      <alignment vertical="center" wrapText="1"/>
      <protection locked="0"/>
    </xf>
    <xf numFmtId="169" fontId="19" fillId="5" borderId="15" xfId="2" applyNumberFormat="1" applyFont="1" applyFill="1" applyBorder="1" applyAlignment="1" applyProtection="1">
      <alignment vertical="center" wrapText="1"/>
      <protection locked="0"/>
    </xf>
    <xf numFmtId="49" fontId="3" fillId="0" borderId="23" xfId="0" applyNumberFormat="1" applyFont="1" applyBorder="1" applyAlignment="1" applyProtection="1">
      <alignment horizontal="center" vertical="center" wrapText="1"/>
      <protection locked="0"/>
    </xf>
    <xf numFmtId="0" fontId="2" fillId="0" borderId="18"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12" xfId="0" applyFont="1" applyBorder="1" applyAlignment="1">
      <alignment horizontal="center" vertical="center" wrapText="1"/>
    </xf>
    <xf numFmtId="49" fontId="1" fillId="0" borderId="23" xfId="0" applyNumberFormat="1" applyFont="1" applyBorder="1" applyAlignment="1">
      <alignment horizontal="center" vertical="center" wrapText="1"/>
    </xf>
    <xf numFmtId="49" fontId="0" fillId="0" borderId="23" xfId="0" applyNumberFormat="1" applyBorder="1" applyAlignment="1">
      <alignment horizontal="center" vertical="center" wrapText="1"/>
    </xf>
    <xf numFmtId="0" fontId="2" fillId="0" borderId="28" xfId="0" applyFont="1" applyBorder="1" applyAlignment="1">
      <alignment horizontal="center" vertical="center" wrapText="1"/>
    </xf>
    <xf numFmtId="0" fontId="2" fillId="0" borderId="7" xfId="0" applyFont="1" applyBorder="1" applyAlignment="1">
      <alignment horizontal="center" vertical="center" wrapText="1"/>
    </xf>
    <xf numFmtId="0" fontId="2" fillId="0" borderId="15" xfId="0" applyFont="1" applyBorder="1" applyAlignment="1">
      <alignment horizontal="center" vertical="center" wrapText="1"/>
    </xf>
    <xf numFmtId="49" fontId="1" fillId="0" borderId="17" xfId="0" applyNumberFormat="1" applyFont="1" applyBorder="1" applyAlignment="1">
      <alignment vertical="center" wrapText="1"/>
    </xf>
    <xf numFmtId="169" fontId="6" fillId="0" borderId="17" xfId="2" applyNumberFormat="1" applyFont="1" applyBorder="1" applyAlignment="1">
      <alignment vertical="center" wrapText="1"/>
    </xf>
    <xf numFmtId="0" fontId="0" fillId="5" borderId="20" xfId="0" applyFill="1" applyBorder="1" applyAlignment="1" applyProtection="1">
      <alignment horizontal="center" vertical="center" wrapText="1"/>
      <protection locked="0"/>
    </xf>
    <xf numFmtId="0" fontId="0" fillId="5" borderId="14" xfId="0" applyFill="1" applyBorder="1" applyAlignment="1" applyProtection="1">
      <alignment horizontal="center" vertical="center" wrapText="1"/>
      <protection locked="0"/>
    </xf>
    <xf numFmtId="1" fontId="0" fillId="5" borderId="20" xfId="0" applyNumberFormat="1" applyFill="1" applyBorder="1" applyAlignment="1" applyProtection="1">
      <alignment horizontal="center" vertical="center" wrapText="1"/>
      <protection locked="0"/>
    </xf>
    <xf numFmtId="1" fontId="0" fillId="5" borderId="5" xfId="0" applyNumberFormat="1" applyFill="1" applyBorder="1" applyAlignment="1" applyProtection="1">
      <alignment horizontal="center" vertical="center" wrapText="1"/>
      <protection locked="0"/>
    </xf>
    <xf numFmtId="1" fontId="0" fillId="5" borderId="14" xfId="0" applyNumberFormat="1" applyFill="1" applyBorder="1" applyAlignment="1" applyProtection="1">
      <alignment horizontal="center" vertical="center" wrapText="1"/>
      <protection locked="0"/>
    </xf>
    <xf numFmtId="49" fontId="1" fillId="5" borderId="20" xfId="0" applyNumberFormat="1" applyFont="1" applyFill="1" applyBorder="1" applyAlignment="1" applyProtection="1">
      <alignment horizontal="center" vertical="center" wrapText="1"/>
      <protection locked="0"/>
    </xf>
    <xf numFmtId="49" fontId="14" fillId="7" borderId="11" xfId="0" applyNumberFormat="1" applyFont="1" applyFill="1" applyBorder="1" applyAlignment="1">
      <alignment horizontal="center" vertical="center" wrapText="1"/>
    </xf>
    <xf numFmtId="49" fontId="6" fillId="7" borderId="11" xfId="0" applyNumberFormat="1" applyFont="1" applyFill="1" applyBorder="1" applyAlignment="1">
      <alignment horizontal="center" vertical="center" wrapText="1"/>
    </xf>
    <xf numFmtId="49" fontId="14" fillId="7" borderId="11" xfId="0" applyNumberFormat="1" applyFont="1" applyFill="1" applyBorder="1" applyAlignment="1">
      <alignment horizontal="center" vertical="center" textRotation="90" wrapText="1"/>
    </xf>
    <xf numFmtId="49" fontId="2" fillId="7" borderId="11" xfId="0" applyNumberFormat="1" applyFont="1" applyFill="1" applyBorder="1" applyAlignment="1">
      <alignment horizontal="center" vertical="center" textRotation="90" wrapText="1"/>
    </xf>
    <xf numFmtId="49" fontId="2" fillId="7" borderId="20" xfId="0" applyNumberFormat="1" applyFont="1" applyFill="1" applyBorder="1" applyAlignment="1">
      <alignment horizontal="center" vertical="center" wrapText="1"/>
    </xf>
    <xf numFmtId="0" fontId="2" fillId="0" borderId="14" xfId="0" applyFont="1" applyBorder="1" applyAlignment="1">
      <alignment horizontal="center" vertical="center" wrapText="1"/>
    </xf>
    <xf numFmtId="0" fontId="2" fillId="0" borderId="5" xfId="0" applyFont="1" applyBorder="1" applyAlignment="1">
      <alignment horizontal="center" vertical="center" wrapText="1"/>
    </xf>
    <xf numFmtId="49" fontId="14" fillId="7" borderId="20" xfId="0" applyNumberFormat="1" applyFont="1" applyFill="1" applyBorder="1" applyAlignment="1">
      <alignment horizontal="center" vertical="center" wrapText="1"/>
    </xf>
    <xf numFmtId="0" fontId="14" fillId="0" borderId="5" xfId="0" applyFont="1" applyBorder="1" applyAlignment="1">
      <alignment horizontal="center" vertical="center" wrapText="1"/>
    </xf>
    <xf numFmtId="0" fontId="14" fillId="0" borderId="14" xfId="0" applyFont="1" applyBorder="1" applyAlignment="1">
      <alignment horizontal="center" vertical="center" wrapText="1"/>
    </xf>
    <xf numFmtId="49" fontId="2" fillId="7" borderId="25" xfId="0" applyNumberFormat="1" applyFont="1" applyFill="1" applyBorder="1" applyAlignment="1">
      <alignment horizontal="center" vertical="center" textRotation="90" wrapText="1"/>
    </xf>
    <xf numFmtId="0" fontId="2" fillId="0" borderId="25" xfId="0" applyFont="1" applyBorder="1" applyAlignment="1">
      <alignment horizontal="center" vertical="center" textRotation="90" wrapText="1"/>
    </xf>
    <xf numFmtId="0" fontId="2" fillId="0" borderId="26" xfId="0" applyFont="1" applyBorder="1" applyAlignment="1">
      <alignment horizontal="center" vertical="center" textRotation="90" wrapText="1"/>
    </xf>
    <xf numFmtId="0" fontId="2" fillId="0" borderId="7" xfId="0" applyFont="1" applyBorder="1" applyAlignment="1">
      <alignment horizontal="center" vertical="center" textRotation="90" wrapText="1"/>
    </xf>
    <xf numFmtId="0" fontId="2" fillId="0" borderId="15" xfId="0" applyFont="1" applyBorder="1" applyAlignment="1">
      <alignment horizontal="center" vertical="center" textRotation="90" wrapText="1"/>
    </xf>
    <xf numFmtId="0" fontId="0" fillId="0" borderId="5" xfId="0" applyBorder="1" applyAlignment="1">
      <alignment wrapText="1"/>
    </xf>
    <xf numFmtId="15" fontId="0" fillId="5" borderId="11" xfId="0" applyNumberFormat="1" applyFill="1" applyBorder="1" applyAlignment="1" applyProtection="1">
      <alignment horizontal="center" vertical="center" wrapText="1"/>
      <protection locked="0"/>
    </xf>
    <xf numFmtId="49" fontId="7" fillId="0" borderId="0" xfId="0" applyNumberFormat="1" applyFont="1" applyAlignment="1">
      <alignment horizontal="center" vertical="center" wrapText="1"/>
    </xf>
    <xf numFmtId="49" fontId="6" fillId="0" borderId="0" xfId="0" applyNumberFormat="1" applyFont="1" applyAlignment="1">
      <alignment horizontal="center" vertical="center" wrapText="1"/>
    </xf>
    <xf numFmtId="49" fontId="4" fillId="7" borderId="5" xfId="0" applyNumberFormat="1" applyFont="1" applyFill="1" applyBorder="1" applyAlignment="1">
      <alignment horizontal="center" vertical="center" wrapText="1"/>
    </xf>
    <xf numFmtId="0" fontId="33" fillId="7" borderId="11" xfId="0" applyFont="1" applyFill="1" applyBorder="1" applyAlignment="1">
      <alignment horizontal="center" vertical="center" wrapText="1"/>
    </xf>
    <xf numFmtId="0" fontId="33" fillId="7" borderId="20" xfId="0" applyFont="1" applyFill="1" applyBorder="1" applyAlignment="1">
      <alignment horizontal="center" vertical="center" wrapText="1"/>
    </xf>
    <xf numFmtId="1" fontId="4" fillId="0" borderId="11" xfId="0" applyNumberFormat="1" applyFont="1" applyBorder="1" applyAlignment="1">
      <alignment horizontal="center" vertical="center" wrapText="1"/>
    </xf>
    <xf numFmtId="1" fontId="1" fillId="0" borderId="11" xfId="0" applyNumberFormat="1" applyFont="1" applyBorder="1" applyAlignment="1">
      <alignment horizontal="center" vertical="center" wrapText="1"/>
    </xf>
    <xf numFmtId="49" fontId="1" fillId="7" borderId="11" xfId="0" applyNumberFormat="1" applyFont="1" applyFill="1" applyBorder="1" applyAlignment="1">
      <alignment horizontal="center" vertical="center" wrapText="1"/>
    </xf>
    <xf numFmtId="0" fontId="0" fillId="7" borderId="11" xfId="0" applyFill="1" applyBorder="1" applyAlignment="1">
      <alignment horizontal="center" vertical="center" wrapText="1"/>
    </xf>
    <xf numFmtId="49" fontId="1" fillId="6" borderId="0" xfId="0" applyNumberFormat="1" applyFont="1" applyFill="1" applyAlignment="1">
      <alignment wrapText="1"/>
    </xf>
    <xf numFmtId="0" fontId="0" fillId="0" borderId="0" xfId="0" applyAlignment="1">
      <alignment wrapText="1"/>
    </xf>
    <xf numFmtId="49" fontId="1" fillId="6" borderId="0" xfId="0" applyNumberFormat="1" applyFont="1" applyFill="1" applyAlignment="1">
      <alignment horizontal="center" wrapText="1"/>
    </xf>
    <xf numFmtId="0" fontId="0" fillId="0" borderId="0" xfId="0" applyAlignment="1">
      <alignment horizontal="center" wrapText="1"/>
    </xf>
    <xf numFmtId="3" fontId="0" fillId="10" borderId="7" xfId="0" applyNumberFormat="1" applyFill="1" applyBorder="1" applyAlignment="1" applyProtection="1">
      <alignment horizontal="center" vertical="center" wrapText="1"/>
      <protection locked="0"/>
    </xf>
    <xf numFmtId="49" fontId="1" fillId="0" borderId="0" xfId="0" applyNumberFormat="1" applyFont="1" applyAlignment="1">
      <alignment horizontal="right" wrapText="1"/>
    </xf>
    <xf numFmtId="49" fontId="0" fillId="0" borderId="0" xfId="0" applyNumberFormat="1" applyAlignment="1">
      <alignment horizontal="right" wrapText="1"/>
    </xf>
    <xf numFmtId="49" fontId="1" fillId="3" borderId="33" xfId="0" applyNumberFormat="1" applyFont="1" applyFill="1" applyBorder="1" applyAlignment="1" applyProtection="1">
      <alignment wrapText="1"/>
      <protection locked="0"/>
    </xf>
    <xf numFmtId="49" fontId="0" fillId="3" borderId="33" xfId="0" applyNumberFormat="1" applyFill="1" applyBorder="1" applyAlignment="1" applyProtection="1">
      <alignment wrapText="1"/>
      <protection locked="0"/>
    </xf>
    <xf numFmtId="49" fontId="1" fillId="3" borderId="32" xfId="0" applyNumberFormat="1" applyFont="1" applyFill="1" applyBorder="1" applyAlignment="1" applyProtection="1">
      <alignment wrapText="1"/>
      <protection locked="0"/>
    </xf>
    <xf numFmtId="49" fontId="0" fillId="3" borderId="32" xfId="0" applyNumberFormat="1" applyFill="1" applyBorder="1" applyAlignment="1" applyProtection="1">
      <alignment wrapText="1"/>
      <protection locked="0"/>
    </xf>
    <xf numFmtId="0" fontId="0" fillId="10" borderId="7" xfId="0" applyFill="1" applyBorder="1" applyAlignment="1" applyProtection="1">
      <alignment horizontal="center" vertical="center"/>
      <protection locked="0"/>
    </xf>
    <xf numFmtId="3" fontId="0" fillId="0" borderId="7" xfId="0" applyNumberFormat="1" applyBorder="1" applyAlignment="1">
      <alignment horizontal="center" vertical="center" wrapText="1"/>
    </xf>
    <xf numFmtId="0" fontId="4" fillId="10" borderId="20" xfId="0" applyFont="1" applyFill="1" applyBorder="1" applyAlignment="1" applyProtection="1">
      <alignment horizontal="center" vertical="center" wrapText="1"/>
      <protection locked="0"/>
    </xf>
    <xf numFmtId="0" fontId="4" fillId="10" borderId="14" xfId="0" applyFont="1" applyFill="1" applyBorder="1" applyAlignment="1" applyProtection="1">
      <alignment horizontal="center" vertical="center" wrapText="1"/>
      <protection locked="0"/>
    </xf>
    <xf numFmtId="0" fontId="4" fillId="0" borderId="14" xfId="0" applyFont="1" applyBorder="1" applyAlignment="1" applyProtection="1">
      <alignment horizontal="center" vertical="center" wrapText="1"/>
      <protection locked="0"/>
    </xf>
    <xf numFmtId="0" fontId="4" fillId="7" borderId="11" xfId="0" applyFont="1" applyFill="1" applyBorder="1" applyAlignment="1">
      <alignment horizontal="center" wrapText="1"/>
    </xf>
    <xf numFmtId="0" fontId="4" fillId="7" borderId="20" xfId="0" applyFont="1" applyFill="1" applyBorder="1" applyAlignment="1">
      <alignment horizontal="center" wrapText="1"/>
    </xf>
    <xf numFmtId="0" fontId="0" fillId="0" borderId="5" xfId="0" applyBorder="1" applyAlignment="1">
      <alignment horizontal="center" wrapText="1"/>
    </xf>
    <xf numFmtId="49" fontId="4" fillId="10" borderId="11" xfId="0" applyNumberFormat="1" applyFont="1" applyFill="1" applyBorder="1" applyAlignment="1" applyProtection="1">
      <alignment horizontal="center" vertical="center" wrapText="1"/>
      <protection locked="0"/>
    </xf>
    <xf numFmtId="49" fontId="0" fillId="10" borderId="11" xfId="0" applyNumberFormat="1" applyFill="1" applyBorder="1" applyAlignment="1" applyProtection="1">
      <alignment horizontal="center" vertical="center" wrapText="1"/>
      <protection locked="0"/>
    </xf>
    <xf numFmtId="166" fontId="0" fillId="0" borderId="7" xfId="0" applyNumberFormat="1" applyBorder="1" applyAlignment="1">
      <alignment horizontal="center" vertical="center" wrapText="1"/>
    </xf>
    <xf numFmtId="49" fontId="0" fillId="0" borderId="0" xfId="0" applyNumberFormat="1" applyAlignment="1">
      <alignment wrapText="1"/>
    </xf>
    <xf numFmtId="49" fontId="7" fillId="0" borderId="0" xfId="0" applyNumberFormat="1" applyFont="1" applyAlignment="1">
      <alignment horizontal="center" wrapText="1"/>
    </xf>
    <xf numFmtId="49" fontId="18" fillId="0" borderId="0" xfId="0" applyNumberFormat="1" applyFont="1" applyAlignment="1">
      <alignment horizontal="center" wrapText="1"/>
    </xf>
    <xf numFmtId="49" fontId="12" fillId="0" borderId="0" xfId="0" applyNumberFormat="1" applyFont="1" applyAlignment="1">
      <alignment horizontal="center" wrapText="1"/>
    </xf>
    <xf numFmtId="0" fontId="0" fillId="0" borderId="0" xfId="0" applyAlignment="1">
      <alignment horizontal="right" vertical="justify" wrapText="1"/>
    </xf>
    <xf numFmtId="0" fontId="0" fillId="0" borderId="7" xfId="0" applyBorder="1" applyAlignment="1">
      <alignment wrapText="1"/>
    </xf>
    <xf numFmtId="0" fontId="1" fillId="0" borderId="0" xfId="0" applyFont="1" applyAlignment="1">
      <alignment wrapText="1"/>
    </xf>
    <xf numFmtId="49" fontId="1" fillId="3" borderId="7" xfId="0" applyNumberFormat="1" applyFont="1" applyFill="1" applyBorder="1" applyAlignment="1" applyProtection="1">
      <alignment horizontal="center" wrapText="1"/>
      <protection locked="0"/>
    </xf>
    <xf numFmtId="0" fontId="52" fillId="10" borderId="7" xfId="0" applyFont="1" applyFill="1" applyBorder="1" applyAlignment="1" applyProtection="1">
      <alignment horizontal="center" wrapText="1"/>
      <protection locked="0"/>
    </xf>
    <xf numFmtId="49" fontId="1" fillId="6" borderId="0" xfId="0" applyNumberFormat="1" applyFont="1" applyFill="1" applyAlignment="1">
      <alignment horizontal="right" wrapText="1"/>
    </xf>
    <xf numFmtId="0" fontId="0" fillId="0" borderId="0" xfId="0" applyAlignment="1">
      <alignment horizontal="right" wrapText="1"/>
    </xf>
    <xf numFmtId="49" fontId="1" fillId="10" borderId="7" xfId="0" applyNumberFormat="1" applyFont="1" applyFill="1" applyBorder="1" applyAlignment="1" applyProtection="1">
      <alignment horizontal="center" vertical="center" wrapText="1"/>
      <protection locked="0"/>
    </xf>
    <xf numFmtId="0" fontId="0" fillId="10" borderId="7" xfId="0" applyFill="1" applyBorder="1" applyAlignment="1" applyProtection="1">
      <alignment horizontal="center" vertical="center" wrapText="1"/>
      <protection locked="0"/>
    </xf>
    <xf numFmtId="49" fontId="4" fillId="7" borderId="24" xfId="0" applyNumberFormat="1" applyFont="1" applyFill="1" applyBorder="1" applyAlignment="1">
      <alignment horizontal="center" wrapText="1"/>
    </xf>
    <xf numFmtId="49" fontId="4" fillId="7" borderId="25" xfId="0" applyNumberFormat="1" applyFont="1" applyFill="1" applyBorder="1" applyAlignment="1">
      <alignment horizontal="center" wrapText="1"/>
    </xf>
    <xf numFmtId="49" fontId="4" fillId="7" borderId="26" xfId="0" applyNumberFormat="1" applyFont="1" applyFill="1" applyBorder="1" applyAlignment="1">
      <alignment horizontal="center" wrapText="1"/>
    </xf>
    <xf numFmtId="49" fontId="1" fillId="0" borderId="27" xfId="0" applyNumberFormat="1" applyFont="1" applyBorder="1" applyAlignment="1">
      <alignment horizontal="center" wrapText="1"/>
    </xf>
    <xf numFmtId="49" fontId="1" fillId="0" borderId="0" xfId="0" applyNumberFormat="1" applyFont="1" applyAlignment="1">
      <alignment horizontal="center" wrapText="1"/>
    </xf>
    <xf numFmtId="49" fontId="1" fillId="0" borderId="16" xfId="0" applyNumberFormat="1" applyFont="1" applyBorder="1" applyAlignment="1">
      <alignment horizontal="center" wrapText="1"/>
    </xf>
    <xf numFmtId="0" fontId="1" fillId="0" borderId="28" xfId="0" applyFont="1" applyBorder="1" applyAlignment="1">
      <alignment horizontal="center" wrapText="1"/>
    </xf>
    <xf numFmtId="0" fontId="1" fillId="0" borderId="7" xfId="0" applyFont="1" applyBorder="1" applyAlignment="1">
      <alignment horizontal="center" wrapText="1"/>
    </xf>
    <xf numFmtId="0" fontId="1" fillId="0" borderId="15" xfId="0" applyFont="1" applyBorder="1" applyAlignment="1">
      <alignment horizontal="center" wrapText="1"/>
    </xf>
    <xf numFmtId="49" fontId="2" fillId="6" borderId="24" xfId="0" applyNumberFormat="1" applyFont="1" applyFill="1" applyBorder="1" applyAlignment="1">
      <alignment horizontal="justify" vertical="justify" wrapText="1"/>
    </xf>
    <xf numFmtId="0" fontId="2" fillId="0" borderId="25" xfId="0" applyFont="1" applyBorder="1" applyAlignment="1">
      <alignment horizontal="justify" vertical="justify" wrapText="1"/>
    </xf>
    <xf numFmtId="0" fontId="2" fillId="0" borderId="26" xfId="0" applyFont="1" applyBorder="1" applyAlignment="1">
      <alignment horizontal="justify" vertical="justify" wrapText="1"/>
    </xf>
    <xf numFmtId="0" fontId="2" fillId="0" borderId="27" xfId="0" applyFont="1" applyBorder="1" applyAlignment="1">
      <alignment horizontal="justify" vertical="justify" wrapText="1"/>
    </xf>
    <xf numFmtId="0" fontId="2" fillId="0" borderId="0" xfId="0" applyFont="1" applyAlignment="1">
      <alignment horizontal="justify" vertical="justify" wrapText="1"/>
    </xf>
    <xf numFmtId="0" fontId="2" fillId="0" borderId="16" xfId="0" applyFont="1" applyBorder="1" applyAlignment="1">
      <alignment horizontal="justify" vertical="justify" wrapText="1"/>
    </xf>
    <xf numFmtId="0" fontId="2" fillId="0" borderId="28" xfId="0" applyFont="1" applyBorder="1" applyAlignment="1">
      <alignment horizontal="justify" vertical="justify" wrapText="1"/>
    </xf>
    <xf numFmtId="0" fontId="2" fillId="0" borderId="7" xfId="0" applyFont="1" applyBorder="1" applyAlignment="1">
      <alignment horizontal="justify" vertical="justify" wrapText="1"/>
    </xf>
    <xf numFmtId="0" fontId="2" fillId="0" borderId="15" xfId="0" applyFont="1" applyBorder="1" applyAlignment="1">
      <alignment horizontal="justify" vertical="justify" wrapText="1"/>
    </xf>
    <xf numFmtId="49" fontId="0" fillId="0" borderId="0" xfId="0" applyNumberFormat="1" applyAlignment="1">
      <alignment horizontal="center" wrapText="1"/>
    </xf>
    <xf numFmtId="49" fontId="4" fillId="0" borderId="0" xfId="0" applyNumberFormat="1" applyFont="1" applyAlignment="1">
      <alignment horizontal="right" wrapText="1"/>
    </xf>
    <xf numFmtId="3" fontId="0" fillId="0" borderId="0" xfId="0" applyNumberFormat="1" applyAlignment="1">
      <alignment horizontal="center" vertical="center" wrapText="1"/>
    </xf>
    <xf numFmtId="0" fontId="0" fillId="0" borderId="0" xfId="0" applyAlignment="1">
      <alignment horizontal="center" vertical="center" wrapText="1"/>
    </xf>
    <xf numFmtId="3" fontId="0" fillId="0" borderId="0" xfId="0" applyNumberFormat="1" applyAlignment="1">
      <alignment wrapText="1"/>
    </xf>
    <xf numFmtId="49" fontId="1" fillId="0" borderId="0" xfId="0" applyNumberFormat="1" applyFont="1" applyAlignment="1">
      <alignment horizontal="justify" wrapText="1"/>
    </xf>
    <xf numFmtId="49" fontId="0" fillId="0" borderId="0" xfId="0" applyNumberFormat="1" applyAlignment="1">
      <alignment horizontal="justify" wrapText="1"/>
    </xf>
    <xf numFmtId="49" fontId="1" fillId="0" borderId="0" xfId="0" applyNumberFormat="1" applyFont="1" applyAlignment="1">
      <alignment wrapText="1"/>
    </xf>
    <xf numFmtId="0" fontId="0" fillId="0" borderId="24" xfId="0" applyBorder="1" applyAlignment="1">
      <alignment wrapText="1"/>
    </xf>
    <xf numFmtId="0" fontId="0" fillId="0" borderId="25" xfId="0" applyBorder="1" applyAlignment="1">
      <alignment wrapText="1"/>
    </xf>
    <xf numFmtId="0" fontId="0" fillId="0" borderId="26" xfId="0" applyBorder="1" applyAlignment="1">
      <alignment wrapText="1"/>
    </xf>
    <xf numFmtId="0" fontId="0" fillId="0" borderId="27" xfId="0" applyBorder="1" applyAlignment="1">
      <alignment wrapText="1"/>
    </xf>
    <xf numFmtId="0" fontId="0" fillId="0" borderId="16" xfId="0" applyBorder="1" applyAlignment="1">
      <alignment wrapText="1"/>
    </xf>
    <xf numFmtId="0" fontId="0" fillId="0" borderId="28" xfId="0" applyBorder="1" applyAlignment="1">
      <alignment wrapText="1"/>
    </xf>
    <xf numFmtId="0" fontId="0" fillId="0" borderId="15" xfId="0" applyBorder="1" applyAlignment="1">
      <alignment wrapText="1"/>
    </xf>
    <xf numFmtId="49" fontId="0" fillId="0" borderId="24" xfId="0" applyNumberFormat="1" applyBorder="1" applyAlignment="1">
      <alignment wrapText="1"/>
    </xf>
    <xf numFmtId="49" fontId="0" fillId="0" borderId="25" xfId="0" applyNumberFormat="1" applyBorder="1" applyAlignment="1">
      <alignment wrapText="1"/>
    </xf>
    <xf numFmtId="49" fontId="0" fillId="0" borderId="26" xfId="0" applyNumberFormat="1" applyBorder="1" applyAlignment="1">
      <alignment wrapText="1"/>
    </xf>
    <xf numFmtId="49" fontId="0" fillId="0" borderId="27" xfId="0" applyNumberFormat="1" applyBorder="1" applyAlignment="1">
      <alignment wrapText="1"/>
    </xf>
    <xf numFmtId="49" fontId="0" fillId="0" borderId="16" xfId="0" applyNumberFormat="1" applyBorder="1" applyAlignment="1">
      <alignment wrapText="1"/>
    </xf>
    <xf numFmtId="49" fontId="0" fillId="0" borderId="28" xfId="0" applyNumberFormat="1" applyBorder="1" applyAlignment="1">
      <alignment wrapText="1"/>
    </xf>
    <xf numFmtId="49" fontId="0" fillId="0" borderId="7" xfId="0" applyNumberFormat="1" applyBorder="1" applyAlignment="1">
      <alignment wrapText="1"/>
    </xf>
    <xf numFmtId="49" fontId="0" fillId="0" borderId="15" xfId="0" applyNumberFormat="1" applyBorder="1" applyAlignment="1">
      <alignment wrapText="1"/>
    </xf>
    <xf numFmtId="0" fontId="15" fillId="0" borderId="35" xfId="0" applyFont="1" applyBorder="1" applyAlignment="1">
      <alignment horizontal="center" vertical="center" wrapText="1"/>
    </xf>
    <xf numFmtId="0" fontId="0" fillId="0" borderId="37" xfId="0" applyBorder="1" applyAlignment="1">
      <alignment wrapText="1"/>
    </xf>
    <xf numFmtId="0" fontId="0" fillId="0" borderId="38" xfId="0" applyBorder="1" applyAlignment="1">
      <alignment wrapText="1"/>
    </xf>
    <xf numFmtId="169" fontId="15" fillId="0" borderId="1" xfId="2" applyNumberFormat="1" applyFont="1" applyBorder="1" applyAlignment="1">
      <alignment horizontal="center" vertical="center" wrapText="1"/>
    </xf>
    <xf numFmtId="0" fontId="0" fillId="0" borderId="34" xfId="0" applyBorder="1" applyAlignment="1">
      <alignment wrapText="1"/>
    </xf>
    <xf numFmtId="0" fontId="0" fillId="0" borderId="4" xfId="0" applyBorder="1" applyAlignment="1">
      <alignment wrapText="1"/>
    </xf>
    <xf numFmtId="0" fontId="1" fillId="0" borderId="4" xfId="0" applyFont="1" applyBorder="1" applyAlignment="1">
      <alignment horizontal="center" vertical="top" wrapText="1"/>
    </xf>
    <xf numFmtId="0" fontId="1" fillId="0" borderId="2" xfId="0" applyFont="1" applyBorder="1" applyAlignment="1">
      <alignment wrapText="1"/>
    </xf>
    <xf numFmtId="0" fontId="1" fillId="0" borderId="3" xfId="0" applyFont="1" applyBorder="1" applyAlignment="1">
      <alignment wrapText="1"/>
    </xf>
    <xf numFmtId="0" fontId="7" fillId="0" borderId="0" xfId="0" applyFont="1" applyAlignment="1">
      <alignment horizontal="center" wrapText="1"/>
    </xf>
    <xf numFmtId="0" fontId="18" fillId="0" borderId="0" xfId="0" applyFont="1" applyAlignment="1">
      <alignment wrapText="1"/>
    </xf>
    <xf numFmtId="0" fontId="4" fillId="0" borderId="0" xfId="0" applyFont="1" applyAlignment="1">
      <alignment horizontal="center" wrapText="1"/>
    </xf>
    <xf numFmtId="0" fontId="4" fillId="0" borderId="0" xfId="0" applyFont="1" applyAlignment="1">
      <alignment wrapText="1"/>
    </xf>
    <xf numFmtId="0" fontId="1" fillId="0" borderId="11" xfId="0" applyFont="1" applyBorder="1" applyAlignment="1">
      <alignment horizontal="justify" wrapText="1"/>
    </xf>
    <xf numFmtId="0" fontId="1" fillId="0" borderId="11" xfId="0" applyFont="1" applyBorder="1" applyAlignment="1">
      <alignment wrapText="1"/>
    </xf>
    <xf numFmtId="0" fontId="26" fillId="0" borderId="11" xfId="0" applyFont="1" applyBorder="1" applyAlignment="1">
      <alignment horizontal="justify" wrapText="1"/>
    </xf>
    <xf numFmtId="0" fontId="55" fillId="0" borderId="0" xfId="0" applyFont="1" applyAlignment="1">
      <alignment horizontal="justify" wrapText="1"/>
    </xf>
    <xf numFmtId="0" fontId="54" fillId="0" borderId="0" xfId="0" applyFont="1" applyAlignment="1">
      <alignment wrapText="1"/>
    </xf>
    <xf numFmtId="169" fontId="14" fillId="0" borderId="21" xfId="2" applyNumberFormat="1" applyFont="1" applyBorder="1" applyAlignment="1">
      <alignment horizontal="center" vertical="center" wrapText="1"/>
    </xf>
    <xf numFmtId="0" fontId="2" fillId="0" borderId="27" xfId="0" applyFont="1" applyBorder="1" applyAlignment="1">
      <alignment horizontal="justify" wrapText="1"/>
    </xf>
    <xf numFmtId="0" fontId="2" fillId="0" borderId="0" xfId="0" applyFont="1" applyBorder="1" applyAlignment="1">
      <alignment wrapText="1"/>
    </xf>
    <xf numFmtId="0" fontId="13" fillId="0" borderId="0" xfId="0" applyFont="1" applyAlignment="1">
      <alignment horizontal="justify" wrapText="1"/>
    </xf>
    <xf numFmtId="0" fontId="14" fillId="0" borderId="0" xfId="0" applyFont="1" applyAlignment="1">
      <alignment wrapText="1"/>
    </xf>
    <xf numFmtId="0" fontId="14" fillId="0" borderId="27" xfId="0" applyFont="1" applyBorder="1" applyAlignment="1">
      <alignment horizontal="justify" wrapText="1"/>
    </xf>
    <xf numFmtId="0" fontId="14" fillId="0" borderId="0" xfId="0" applyFont="1" applyBorder="1" applyAlignment="1">
      <alignment wrapText="1"/>
    </xf>
    <xf numFmtId="0" fontId="14" fillId="0" borderId="16" xfId="0" applyFont="1" applyBorder="1" applyAlignment="1">
      <alignment wrapText="1"/>
    </xf>
    <xf numFmtId="4" fontId="14" fillId="0" borderId="21" xfId="0" applyNumberFormat="1" applyFont="1" applyBorder="1" applyAlignment="1">
      <alignment horizontal="center" vertical="top" wrapText="1"/>
    </xf>
    <xf numFmtId="169" fontId="0" fillId="0" borderId="21" xfId="2" applyNumberFormat="1" applyFont="1" applyBorder="1" applyAlignment="1">
      <alignment horizontal="center" vertical="center" wrapText="1"/>
    </xf>
    <xf numFmtId="0" fontId="14" fillId="0" borderId="0" xfId="0" applyFont="1" applyAlignment="1">
      <alignment horizontal="justify" wrapText="1"/>
    </xf>
    <xf numFmtId="0" fontId="14" fillId="0" borderId="21" xfId="0" applyFont="1" applyBorder="1" applyAlignment="1">
      <alignment horizontal="center" vertical="top" wrapText="1"/>
    </xf>
    <xf numFmtId="0" fontId="14" fillId="0" borderId="21" xfId="0" applyFont="1" applyBorder="1" applyAlignment="1">
      <alignment horizontal="center" vertical="center" wrapText="1"/>
    </xf>
    <xf numFmtId="0" fontId="20" fillId="0" borderId="0" xfId="0" applyFont="1" applyAlignment="1">
      <alignment wrapText="1"/>
    </xf>
    <xf numFmtId="0" fontId="14" fillId="0" borderId="28" xfId="0" applyFont="1" applyBorder="1" applyAlignment="1">
      <alignment horizontal="justify" wrapText="1"/>
    </xf>
    <xf numFmtId="0" fontId="33" fillId="0" borderId="0" xfId="0" applyFont="1" applyAlignment="1">
      <alignment wrapText="1"/>
    </xf>
    <xf numFmtId="0" fontId="1" fillId="6" borderId="11" xfId="0" applyFont="1" applyFill="1" applyBorder="1" applyAlignment="1">
      <alignment horizontal="justify" wrapText="1"/>
    </xf>
    <xf numFmtId="0" fontId="1" fillId="6" borderId="11" xfId="0" applyFont="1" applyFill="1" applyBorder="1" applyAlignment="1">
      <alignment wrapText="1"/>
    </xf>
    <xf numFmtId="0" fontId="26" fillId="6" borderId="20" xfId="0" applyFont="1" applyFill="1" applyBorder="1" applyAlignment="1">
      <alignment horizontal="justify" vertical="top" wrapText="1"/>
    </xf>
    <xf numFmtId="0" fontId="0" fillId="6" borderId="5" xfId="0" applyFill="1" applyBorder="1" applyAlignment="1">
      <alignment vertical="top" wrapText="1"/>
    </xf>
    <xf numFmtId="0" fontId="0" fillId="6" borderId="14" xfId="0" applyFill="1" applyBorder="1" applyAlignment="1">
      <alignment vertical="top" wrapText="1"/>
    </xf>
    <xf numFmtId="49" fontId="26" fillId="0" borderId="20" xfId="0" applyNumberFormat="1" applyFont="1" applyBorder="1" applyAlignment="1">
      <alignment horizontal="justify" vertical="center" wrapText="1"/>
    </xf>
    <xf numFmtId="49" fontId="1" fillId="0" borderId="5" xfId="0" applyNumberFormat="1" applyFont="1" applyBorder="1" applyAlignment="1">
      <alignment vertical="center" wrapText="1"/>
    </xf>
    <xf numFmtId="49" fontId="1" fillId="0" borderId="14" xfId="0" applyNumberFormat="1" applyFont="1" applyBorder="1" applyAlignment="1">
      <alignment vertical="center" wrapText="1"/>
    </xf>
    <xf numFmtId="0" fontId="24" fillId="4" borderId="0" xfId="0" applyFont="1" applyFill="1" applyAlignment="1">
      <alignment horizontal="center" wrapText="1"/>
    </xf>
    <xf numFmtId="0" fontId="8" fillId="4" borderId="0" xfId="0" applyFont="1" applyFill="1" applyAlignment="1">
      <alignment wrapText="1"/>
    </xf>
    <xf numFmtId="0" fontId="14" fillId="0" borderId="8" xfId="0" applyFont="1" applyBorder="1" applyAlignment="1">
      <alignment wrapText="1"/>
    </xf>
    <xf numFmtId="20" fontId="14" fillId="0" borderId="0" xfId="0" applyNumberFormat="1" applyFont="1" applyAlignment="1">
      <alignment horizontal="justify" wrapText="1"/>
    </xf>
    <xf numFmtId="0" fontId="14" fillId="0" borderId="10" xfId="0" applyFont="1" applyBorder="1" applyAlignment="1">
      <alignment horizontal="center" vertical="top" wrapText="1"/>
    </xf>
    <xf numFmtId="0" fontId="2" fillId="0" borderId="9" xfId="0" applyFont="1" applyBorder="1" applyAlignment="1">
      <alignment horizontal="center" vertical="top" wrapText="1"/>
    </xf>
    <xf numFmtId="0" fontId="2" fillId="0" borderId="10" xfId="0" applyFont="1" applyBorder="1" applyAlignment="1">
      <alignment horizontal="center" vertical="top" wrapText="1"/>
    </xf>
    <xf numFmtId="0" fontId="13" fillId="0" borderId="1" xfId="0" applyFont="1" applyBorder="1" applyAlignment="1">
      <alignment horizontal="center" vertical="top" wrapText="1"/>
    </xf>
    <xf numFmtId="0" fontId="13" fillId="0" borderId="13" xfId="0" applyFont="1" applyBorder="1" applyAlignment="1">
      <alignment horizontal="center" vertical="top" wrapText="1"/>
    </xf>
    <xf numFmtId="0" fontId="13" fillId="0" borderId="6" xfId="0" applyFont="1" applyBorder="1" applyAlignment="1">
      <alignment horizontal="center" vertical="top" wrapText="1"/>
    </xf>
    <xf numFmtId="0" fontId="0" fillId="0" borderId="2" xfId="0" applyBorder="1" applyAlignment="1">
      <alignment wrapText="1"/>
    </xf>
    <xf numFmtId="0" fontId="0" fillId="0" borderId="3" xfId="0" applyBorder="1" applyAlignment="1">
      <alignment wrapText="1"/>
    </xf>
    <xf numFmtId="0" fontId="3" fillId="0" borderId="22" xfId="0" applyFont="1" applyBorder="1" applyAlignment="1">
      <alignment horizontal="center" vertical="top" wrapText="1"/>
    </xf>
    <xf numFmtId="0" fontId="3" fillId="0" borderId="30" xfId="0" applyFont="1" applyBorder="1" applyAlignment="1">
      <alignment horizontal="center" vertical="top" wrapText="1"/>
    </xf>
    <xf numFmtId="0" fontId="3" fillId="0" borderId="29" xfId="0" applyFont="1" applyBorder="1" applyAlignment="1">
      <alignment horizontal="center" vertical="top" wrapText="1"/>
    </xf>
    <xf numFmtId="0" fontId="2" fillId="0" borderId="22" xfId="0" applyFont="1" applyBorder="1" applyAlignment="1">
      <alignment horizontal="center" vertical="top" wrapText="1"/>
    </xf>
    <xf numFmtId="0" fontId="2" fillId="0" borderId="30" xfId="0" applyFont="1" applyBorder="1" applyAlignment="1">
      <alignment horizontal="center" vertical="top" wrapText="1"/>
    </xf>
    <xf numFmtId="0" fontId="2" fillId="0" borderId="29" xfId="0" applyFont="1" applyBorder="1" applyAlignment="1">
      <alignment horizontal="center" vertical="top" wrapText="1"/>
    </xf>
    <xf numFmtId="3" fontId="14" fillId="0" borderId="21" xfId="0" applyNumberFormat="1" applyFont="1" applyBorder="1" applyAlignment="1">
      <alignment horizontal="center" vertical="center" wrapText="1"/>
    </xf>
    <xf numFmtId="3" fontId="0" fillId="0" borderId="21" xfId="0" applyNumberFormat="1" applyBorder="1" applyAlignment="1">
      <alignment horizontal="center" vertical="center" wrapText="1"/>
    </xf>
    <xf numFmtId="0" fontId="3" fillId="0" borderId="9" xfId="0" applyFont="1" applyBorder="1" applyAlignment="1">
      <alignment horizontal="center" vertical="top" wrapText="1"/>
    </xf>
    <xf numFmtId="0" fontId="3" fillId="0" borderId="10" xfId="0" applyFont="1" applyBorder="1" applyAlignment="1">
      <alignment horizontal="center" vertical="top" wrapText="1"/>
    </xf>
    <xf numFmtId="0" fontId="15" fillId="0" borderId="21" xfId="0" applyFont="1" applyBorder="1" applyAlignment="1">
      <alignment horizontal="justify" vertical="top" wrapText="1"/>
    </xf>
    <xf numFmtId="0" fontId="15" fillId="0" borderId="21" xfId="0" applyFont="1" applyBorder="1" applyAlignment="1">
      <alignment wrapText="1"/>
    </xf>
    <xf numFmtId="49" fontId="4" fillId="0" borderId="21" xfId="0" applyNumberFormat="1" applyFont="1" applyBorder="1" applyAlignment="1">
      <alignment wrapText="1"/>
    </xf>
    <xf numFmtId="0" fontId="4" fillId="0" borderId="21" xfId="0" applyFont="1" applyBorder="1" applyAlignment="1">
      <alignment horizontal="center" vertical="top" wrapText="1"/>
    </xf>
    <xf numFmtId="0" fontId="4" fillId="0" borderId="1" xfId="0" applyFont="1" applyBorder="1" applyAlignment="1">
      <alignment horizontal="center" vertical="top" wrapText="1"/>
    </xf>
    <xf numFmtId="0" fontId="15" fillId="0" borderId="13" xfId="0" applyFont="1" applyBorder="1" applyAlignment="1">
      <alignment wrapText="1"/>
    </xf>
    <xf numFmtId="0" fontId="15" fillId="0" borderId="6" xfId="0" applyFont="1" applyBorder="1" applyAlignment="1">
      <alignment wrapText="1"/>
    </xf>
    <xf numFmtId="0" fontId="1" fillId="0" borderId="22" xfId="0" applyFont="1" applyBorder="1" applyAlignment="1">
      <alignment horizontal="justify" vertical="top" wrapText="1"/>
    </xf>
    <xf numFmtId="0" fontId="15" fillId="0" borderId="22" xfId="0" applyFont="1" applyBorder="1" applyAlignment="1">
      <alignment wrapText="1"/>
    </xf>
    <xf numFmtId="0" fontId="1" fillId="0" borderId="34" xfId="0" applyFont="1" applyBorder="1" applyAlignment="1">
      <alignment horizontal="center" vertical="top" wrapText="1"/>
    </xf>
    <xf numFmtId="0" fontId="1" fillId="0" borderId="0" xfId="0" applyFont="1" applyBorder="1" applyAlignment="1">
      <alignment wrapText="1"/>
    </xf>
    <xf numFmtId="0" fontId="1" fillId="0" borderId="8" xfId="0" applyFont="1" applyBorder="1" applyAlignment="1">
      <alignment wrapText="1"/>
    </xf>
  </cellXfs>
  <cellStyles count="4">
    <cellStyle name="Hipervínculo" xfId="3" builtinId="8"/>
    <cellStyle name="Millares" xfId="1" builtinId="3"/>
    <cellStyle name="Moneda" xfId="2" builtinId="4"/>
    <cellStyle name="Normal" xfId="0" builtinId="0"/>
  </cellStyles>
  <dxfs count="1">
    <dxf>
      <font>
        <color rgb="FFFF0000"/>
      </font>
    </dxf>
  </dxfs>
  <tableStyles count="0" defaultTableStyle="TableStyleMedium9" defaultPivotStyle="PivotStyleLight16"/>
  <colors>
    <mruColors>
      <color rgb="FFCCFF99"/>
      <color rgb="FFFFFF99"/>
      <color rgb="FFE9FD6F"/>
      <color rgb="FFF0FA72"/>
      <color rgb="FFE9F828"/>
      <color rgb="FF99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5.jpeg"/></Relationships>
</file>

<file path=xl/drawings/_rels/drawing3.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7.jpeg"/></Relationships>
</file>

<file path=xl/drawings/drawing1.xml><?xml version="1.0" encoding="utf-8"?>
<xdr:wsDr xmlns:xdr="http://schemas.openxmlformats.org/drawingml/2006/spreadsheetDrawing" xmlns:a="http://schemas.openxmlformats.org/drawingml/2006/main">
  <xdr:twoCellAnchor>
    <xdr:from>
      <xdr:col>0</xdr:col>
      <xdr:colOff>8738</xdr:colOff>
      <xdr:row>0</xdr:row>
      <xdr:rowOff>34954</xdr:rowOff>
    </xdr:from>
    <xdr:to>
      <xdr:col>7</xdr:col>
      <xdr:colOff>112545</xdr:colOff>
      <xdr:row>5</xdr:row>
      <xdr:rowOff>73054</xdr:rowOff>
    </xdr:to>
    <xdr:pic>
      <xdr:nvPicPr>
        <xdr:cNvPr id="2" name="Picture 14">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8738" y="34954"/>
          <a:ext cx="970582" cy="971550"/>
        </a:xfrm>
        <a:prstGeom prst="rect">
          <a:avLst/>
        </a:prstGeom>
        <a:noFill/>
        <a:ln w="9525">
          <a:noFill/>
          <a:miter lim="800000"/>
          <a:headEnd/>
          <a:tailEnd/>
        </a:ln>
        <a:effectLst/>
      </xdr:spPr>
    </xdr:pic>
    <xdr:clientData/>
  </xdr:twoCellAnchor>
  <xdr:twoCellAnchor editAs="oneCell">
    <xdr:from>
      <xdr:col>66</xdr:col>
      <xdr:colOff>88169</xdr:colOff>
      <xdr:row>0</xdr:row>
      <xdr:rowOff>28575</xdr:rowOff>
    </xdr:from>
    <xdr:to>
      <xdr:col>88</xdr:col>
      <xdr:colOff>116745</xdr:colOff>
      <xdr:row>4</xdr:row>
      <xdr:rowOff>71482</xdr:rowOff>
    </xdr:to>
    <xdr:pic>
      <xdr:nvPicPr>
        <xdr:cNvPr id="3" name="125 Imagen" descr="D:\AAAA hoja institucional 2011 al 2018\Logo 2021\LOGO COMFA CAUCA FONDO BLANCO.png">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2" cstate="print"/>
        <a:srcRect/>
        <a:stretch>
          <a:fillRect/>
        </a:stretch>
      </xdr:blipFill>
      <xdr:spPr bwMode="auto">
        <a:xfrm>
          <a:off x="8260619" y="28575"/>
          <a:ext cx="2752725" cy="814432"/>
        </a:xfrm>
        <a:prstGeom prst="rect">
          <a:avLst/>
        </a:prstGeom>
        <a:noFill/>
        <a:ln w="9525">
          <a:noFill/>
          <a:miter lim="800000"/>
          <a:headEnd/>
          <a:tailEnd/>
        </a:ln>
      </xdr:spPr>
    </xdr:pic>
    <xdr:clientData/>
  </xdr:twoCellAnchor>
  <xdr:twoCellAnchor>
    <xdr:from>
      <xdr:col>71</xdr:col>
      <xdr:colOff>0</xdr:colOff>
      <xdr:row>5</xdr:row>
      <xdr:rowOff>0</xdr:rowOff>
    </xdr:from>
    <xdr:to>
      <xdr:col>85</xdr:col>
      <xdr:colOff>95250</xdr:colOff>
      <xdr:row>7</xdr:row>
      <xdr:rowOff>19050</xdr:rowOff>
    </xdr:to>
    <xdr:pic>
      <xdr:nvPicPr>
        <xdr:cNvPr id="4" name="Imagen 3">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8791575" y="933450"/>
          <a:ext cx="1828800" cy="342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74</xdr:col>
      <xdr:colOff>43692</xdr:colOff>
      <xdr:row>62</xdr:row>
      <xdr:rowOff>87381</xdr:rowOff>
    </xdr:from>
    <xdr:to>
      <xdr:col>89</xdr:col>
      <xdr:colOff>16603</xdr:colOff>
      <xdr:row>64</xdr:row>
      <xdr:rowOff>87381</xdr:rowOff>
    </xdr:to>
    <xdr:pic>
      <xdr:nvPicPr>
        <xdr:cNvPr id="5" name="Imagen 3">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9206742" y="14374881"/>
          <a:ext cx="1830286" cy="342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75</xdr:col>
      <xdr:colOff>34950</xdr:colOff>
      <xdr:row>119</xdr:row>
      <xdr:rowOff>78657</xdr:rowOff>
    </xdr:from>
    <xdr:to>
      <xdr:col>90</xdr:col>
      <xdr:colOff>7859</xdr:colOff>
      <xdr:row>121</xdr:row>
      <xdr:rowOff>17477</xdr:rowOff>
    </xdr:to>
    <xdr:pic>
      <xdr:nvPicPr>
        <xdr:cNvPr id="6" name="Imagen 5">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9332748" y="26844781"/>
          <a:ext cx="1808001" cy="3058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8739</xdr:colOff>
      <xdr:row>128</xdr:row>
      <xdr:rowOff>174780</xdr:rowOff>
    </xdr:from>
    <xdr:to>
      <xdr:col>1</xdr:col>
      <xdr:colOff>73558</xdr:colOff>
      <xdr:row>129</xdr:row>
      <xdr:rowOff>122348</xdr:rowOff>
    </xdr:to>
    <xdr:pic>
      <xdr:nvPicPr>
        <xdr:cNvPr id="7" name="Imagen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4"/>
        <a:stretch>
          <a:fillRect/>
        </a:stretch>
      </xdr:blipFill>
      <xdr:spPr>
        <a:xfrm>
          <a:off x="8739" y="34150193"/>
          <a:ext cx="300759" cy="253417"/>
        </a:xfrm>
        <a:prstGeom prst="rect">
          <a:avLst/>
        </a:prstGeom>
      </xdr:spPr>
    </xdr:pic>
    <xdr:clientData/>
  </xdr:twoCellAnchor>
  <xdr:twoCellAnchor editAs="oneCell">
    <xdr:from>
      <xdr:col>0</xdr:col>
      <xdr:colOff>8739</xdr:colOff>
      <xdr:row>57</xdr:row>
      <xdr:rowOff>61173</xdr:rowOff>
    </xdr:from>
    <xdr:to>
      <xdr:col>1</xdr:col>
      <xdr:colOff>73558</xdr:colOff>
      <xdr:row>58</xdr:row>
      <xdr:rowOff>104865</xdr:rowOff>
    </xdr:to>
    <xdr:pic>
      <xdr:nvPicPr>
        <xdr:cNvPr id="8" name="Imagen 7">
          <a:extLst>
            <a:ext uri="{FF2B5EF4-FFF2-40B4-BE49-F238E27FC236}">
              <a16:creationId xmlns:a16="http://schemas.microsoft.com/office/drawing/2014/main" id="{00000000-0008-0000-0000-000008000000}"/>
            </a:ext>
          </a:extLst>
        </xdr:cNvPr>
        <xdr:cNvPicPr>
          <a:picLocks noChangeAspect="1"/>
        </xdr:cNvPicPr>
      </xdr:nvPicPr>
      <xdr:blipFill>
        <a:blip xmlns:r="http://schemas.openxmlformats.org/officeDocument/2006/relationships" r:embed="rId4"/>
        <a:stretch>
          <a:fillRect/>
        </a:stretch>
      </xdr:blipFill>
      <xdr:spPr>
        <a:xfrm>
          <a:off x="8739" y="16113856"/>
          <a:ext cx="300759" cy="25341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19050</xdr:colOff>
      <xdr:row>0</xdr:row>
      <xdr:rowOff>0</xdr:rowOff>
    </xdr:from>
    <xdr:to>
      <xdr:col>7</xdr:col>
      <xdr:colOff>152400</xdr:colOff>
      <xdr:row>2</xdr:row>
      <xdr:rowOff>142875</xdr:rowOff>
    </xdr:to>
    <xdr:pic>
      <xdr:nvPicPr>
        <xdr:cNvPr id="53249" name="Picture 1" descr="COMFACAUCA3d">
          <a:extLst>
            <a:ext uri="{FF2B5EF4-FFF2-40B4-BE49-F238E27FC236}">
              <a16:creationId xmlns:a16="http://schemas.microsoft.com/office/drawing/2014/main" id="{00000000-0008-0000-0100-000001D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9050" y="0"/>
          <a:ext cx="1800225" cy="561975"/>
        </a:xfrm>
        <a:prstGeom prst="rect">
          <a:avLst/>
        </a:prstGeom>
        <a:noFill/>
        <a:ln w="9525">
          <a:noFill/>
          <a:miter lim="800000"/>
          <a:headEnd/>
          <a:tailEnd/>
        </a:ln>
      </xdr:spPr>
    </xdr:pic>
    <xdr:clientData/>
  </xdr:twoCellAnchor>
  <xdr:twoCellAnchor>
    <xdr:from>
      <xdr:col>25</xdr:col>
      <xdr:colOff>263525</xdr:colOff>
      <xdr:row>58</xdr:row>
      <xdr:rowOff>149225</xdr:rowOff>
    </xdr:from>
    <xdr:to>
      <xdr:col>26</xdr:col>
      <xdr:colOff>209550</xdr:colOff>
      <xdr:row>64</xdr:row>
      <xdr:rowOff>78610</xdr:rowOff>
    </xdr:to>
    <xdr:pic>
      <xdr:nvPicPr>
        <xdr:cNvPr id="50177" name="Imagen 1">
          <a:extLst>
            <a:ext uri="{FF2B5EF4-FFF2-40B4-BE49-F238E27FC236}">
              <a16:creationId xmlns:a16="http://schemas.microsoft.com/office/drawing/2014/main" id="{00000000-0008-0000-0100-000001C40000}"/>
            </a:ext>
          </a:extLst>
        </xdr:cNvPr>
        <xdr:cNvPicPr>
          <a:picLocks noChangeAspect="1" noChangeArrowheads="1"/>
        </xdr:cNvPicPr>
      </xdr:nvPicPr>
      <xdr:blipFill>
        <a:blip xmlns:r="http://schemas.openxmlformats.org/officeDocument/2006/relationships" r:embed="rId2"/>
        <a:srcRect t="6531" r="68576" b="5865"/>
        <a:stretch>
          <a:fillRect/>
        </a:stretch>
      </xdr:blipFill>
      <xdr:spPr bwMode="auto">
        <a:xfrm>
          <a:off x="6308725" y="9197975"/>
          <a:ext cx="263525" cy="919985"/>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57150</xdr:colOff>
      <xdr:row>0</xdr:row>
      <xdr:rowOff>31174</xdr:rowOff>
    </xdr:from>
    <xdr:to>
      <xdr:col>3</xdr:col>
      <xdr:colOff>62891</xdr:colOff>
      <xdr:row>1</xdr:row>
      <xdr:rowOff>173183</xdr:rowOff>
    </xdr:to>
    <xdr:pic>
      <xdr:nvPicPr>
        <xdr:cNvPr id="56321" name="Picture 1" descr="COMFACAUCA3d">
          <a:extLst>
            <a:ext uri="{FF2B5EF4-FFF2-40B4-BE49-F238E27FC236}">
              <a16:creationId xmlns:a16="http://schemas.microsoft.com/office/drawing/2014/main" id="{00000000-0008-0000-0200-000001DC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57150" y="31174"/>
          <a:ext cx="1347900" cy="306532"/>
        </a:xfrm>
        <a:prstGeom prst="rect">
          <a:avLst/>
        </a:prstGeom>
        <a:noFill/>
        <a:ln w="9525">
          <a:noFill/>
          <a:miter lim="800000"/>
          <a:headEnd/>
          <a:tailEnd/>
        </a:ln>
      </xdr:spPr>
    </xdr:pic>
    <xdr:clientData/>
  </xdr:twoCellAnchor>
  <xdr:twoCellAnchor>
    <xdr:from>
      <xdr:col>12</xdr:col>
      <xdr:colOff>1020904</xdr:colOff>
      <xdr:row>31</xdr:row>
      <xdr:rowOff>57149</xdr:rowOff>
    </xdr:from>
    <xdr:to>
      <xdr:col>12</xdr:col>
      <xdr:colOff>1372463</xdr:colOff>
      <xdr:row>38</xdr:row>
      <xdr:rowOff>123824</xdr:rowOff>
    </xdr:to>
    <xdr:pic>
      <xdr:nvPicPr>
        <xdr:cNvPr id="53249" name="Imagen 1">
          <a:extLst>
            <a:ext uri="{FF2B5EF4-FFF2-40B4-BE49-F238E27FC236}">
              <a16:creationId xmlns:a16="http://schemas.microsoft.com/office/drawing/2014/main" id="{00000000-0008-0000-0200-000001D00000}"/>
            </a:ext>
          </a:extLst>
        </xdr:cNvPr>
        <xdr:cNvPicPr>
          <a:picLocks noChangeAspect="1" noChangeArrowheads="1"/>
        </xdr:cNvPicPr>
      </xdr:nvPicPr>
      <xdr:blipFill>
        <a:blip xmlns:r="http://schemas.openxmlformats.org/officeDocument/2006/relationships" r:embed="rId2"/>
        <a:srcRect t="6531" r="68576" b="5865"/>
        <a:stretch>
          <a:fillRect/>
        </a:stretch>
      </xdr:blipFill>
      <xdr:spPr bwMode="auto">
        <a:xfrm>
          <a:off x="9688654" y="5460422"/>
          <a:ext cx="351559" cy="1114425"/>
        </a:xfrm>
        <a:prstGeom prst="rect">
          <a:avLst/>
        </a:prstGeom>
        <a:noFill/>
        <a:ln w="9525">
          <a:noFill/>
          <a:miter lim="800000"/>
          <a:headEnd/>
          <a:tailEnd/>
        </a:ln>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O133"/>
  <sheetViews>
    <sheetView showGridLines="0" showZeros="0" tabSelected="1" zoomScale="109" workbookViewId="0">
      <selection activeCell="AJ11" sqref="AJ11:AK11"/>
    </sheetView>
  </sheetViews>
  <sheetFormatPr baseColWidth="10" defaultRowHeight="12.75" x14ac:dyDescent="0.2"/>
  <cols>
    <col min="1" max="2" width="3.5703125" customWidth="1"/>
    <col min="3" max="94" width="1.85546875" customWidth="1"/>
    <col min="95" max="96" width="5.85546875" style="48" customWidth="1"/>
    <col min="97" max="97" width="7.42578125" style="48" customWidth="1"/>
    <col min="98" max="98" width="11.28515625" style="48" customWidth="1"/>
    <col min="99" max="99" width="14.5703125" style="48" customWidth="1"/>
    <col min="100" max="100" width="13.5703125" style="48" customWidth="1"/>
    <col min="101" max="103" width="5.85546875" style="48" customWidth="1"/>
    <col min="104" max="105" width="1.85546875" style="48" customWidth="1"/>
    <col min="106" max="107" width="7.5703125" style="48" customWidth="1"/>
    <col min="108" max="108" width="5.140625" style="48" customWidth="1"/>
    <col min="109" max="109" width="5.140625" style="82" customWidth="1"/>
    <col min="110" max="117" width="1.85546875" style="82" customWidth="1"/>
    <col min="118" max="130" width="1.85546875" style="77" customWidth="1"/>
    <col min="131" max="171" width="11.42578125" style="77"/>
  </cols>
  <sheetData>
    <row r="1" spans="1:102" ht="16.5" customHeight="1" x14ac:dyDescent="0.2">
      <c r="A1" s="172"/>
      <c r="B1" s="172"/>
      <c r="C1" s="172"/>
      <c r="D1" s="172"/>
      <c r="E1" s="172"/>
      <c r="F1" s="172"/>
      <c r="G1" s="172"/>
      <c r="H1" s="172"/>
      <c r="I1" s="333" t="s">
        <v>208</v>
      </c>
      <c r="J1" s="333"/>
      <c r="K1" s="333"/>
      <c r="L1" s="333"/>
      <c r="M1" s="333"/>
      <c r="N1" s="333"/>
      <c r="O1" s="333"/>
      <c r="P1" s="333"/>
      <c r="Q1" s="333"/>
      <c r="R1" s="333"/>
      <c r="S1" s="333"/>
      <c r="T1" s="333"/>
      <c r="U1" s="333"/>
      <c r="V1" s="333"/>
      <c r="W1" s="333"/>
      <c r="X1" s="333"/>
      <c r="Y1" s="333"/>
      <c r="Z1" s="333"/>
      <c r="AA1" s="333"/>
      <c r="AB1" s="333"/>
      <c r="AC1" s="333"/>
      <c r="AD1" s="333"/>
      <c r="AE1" s="333"/>
      <c r="AF1" s="333"/>
      <c r="AG1" s="333"/>
      <c r="AH1" s="333"/>
      <c r="AI1" s="333"/>
      <c r="AJ1" s="333"/>
      <c r="AK1" s="333"/>
      <c r="AL1" s="333"/>
      <c r="AM1" s="333"/>
      <c r="AN1" s="333"/>
      <c r="AO1" s="333"/>
      <c r="AP1" s="333"/>
      <c r="AQ1" s="333"/>
      <c r="AR1" s="333"/>
      <c r="AS1" s="333"/>
      <c r="AT1" s="333"/>
      <c r="AU1" s="333"/>
      <c r="AV1" s="333"/>
      <c r="AW1" s="333"/>
      <c r="AX1" s="333"/>
      <c r="AY1" s="333"/>
      <c r="AZ1" s="333"/>
      <c r="BA1" s="333"/>
      <c r="BB1" s="333"/>
      <c r="BC1" s="333"/>
      <c r="BD1" s="333"/>
      <c r="BE1" s="333"/>
      <c r="BF1" s="333"/>
      <c r="BG1" s="333"/>
      <c r="BH1" s="333"/>
      <c r="BI1" s="333"/>
      <c r="BJ1" s="333"/>
      <c r="BK1" s="333"/>
      <c r="BL1" s="333"/>
      <c r="BM1" s="333"/>
      <c r="BN1" s="333"/>
      <c r="BO1" s="333"/>
      <c r="BP1" s="333"/>
    </row>
    <row r="2" spans="1:102" ht="16.5" customHeight="1" x14ac:dyDescent="0.2">
      <c r="A2" s="172"/>
      <c r="B2" s="172"/>
      <c r="C2" s="172"/>
      <c r="D2" s="172"/>
      <c r="E2" s="172"/>
      <c r="F2" s="172"/>
      <c r="G2" s="172"/>
      <c r="H2" s="172"/>
      <c r="I2" s="333"/>
      <c r="J2" s="333"/>
      <c r="K2" s="333"/>
      <c r="L2" s="333"/>
      <c r="M2" s="333"/>
      <c r="N2" s="333"/>
      <c r="O2" s="333"/>
      <c r="P2" s="333"/>
      <c r="Q2" s="333"/>
      <c r="R2" s="333"/>
      <c r="S2" s="333"/>
      <c r="T2" s="333"/>
      <c r="U2" s="333"/>
      <c r="V2" s="333"/>
      <c r="W2" s="333"/>
      <c r="X2" s="333"/>
      <c r="Y2" s="333"/>
      <c r="Z2" s="333"/>
      <c r="AA2" s="333"/>
      <c r="AB2" s="333"/>
      <c r="AC2" s="333"/>
      <c r="AD2" s="333"/>
      <c r="AE2" s="333"/>
      <c r="AF2" s="333"/>
      <c r="AG2" s="333"/>
      <c r="AH2" s="333"/>
      <c r="AI2" s="333"/>
      <c r="AJ2" s="333"/>
      <c r="AK2" s="333"/>
      <c r="AL2" s="333"/>
      <c r="AM2" s="333"/>
      <c r="AN2" s="333"/>
      <c r="AO2" s="333"/>
      <c r="AP2" s="333"/>
      <c r="AQ2" s="333"/>
      <c r="AR2" s="333"/>
      <c r="AS2" s="333"/>
      <c r="AT2" s="333"/>
      <c r="AU2" s="333"/>
      <c r="AV2" s="333"/>
      <c r="AW2" s="333"/>
      <c r="AX2" s="333"/>
      <c r="AY2" s="333"/>
      <c r="AZ2" s="333"/>
      <c r="BA2" s="333"/>
      <c r="BB2" s="333"/>
      <c r="BC2" s="333"/>
      <c r="BD2" s="333"/>
      <c r="BE2" s="333"/>
      <c r="BF2" s="333"/>
      <c r="BG2" s="333"/>
      <c r="BH2" s="333"/>
      <c r="BI2" s="333"/>
      <c r="BJ2" s="333"/>
      <c r="BK2" s="333"/>
      <c r="BL2" s="333"/>
      <c r="BM2" s="333"/>
      <c r="BN2" s="333"/>
      <c r="BO2" s="333"/>
      <c r="BP2" s="333"/>
    </row>
    <row r="3" spans="1:102" ht="15" x14ac:dyDescent="0.2">
      <c r="A3" s="172"/>
      <c r="B3" s="172"/>
      <c r="C3" s="172"/>
      <c r="D3" s="172"/>
      <c r="E3" s="172"/>
      <c r="F3" s="172"/>
      <c r="G3" s="172"/>
      <c r="H3" s="172"/>
      <c r="I3" s="334" t="s">
        <v>149</v>
      </c>
      <c r="J3" s="334"/>
      <c r="K3" s="334"/>
      <c r="L3" s="334"/>
      <c r="M3" s="334"/>
      <c r="N3" s="334"/>
      <c r="O3" s="334"/>
      <c r="P3" s="334"/>
      <c r="Q3" s="334"/>
      <c r="R3" s="334"/>
      <c r="S3" s="334"/>
      <c r="T3" s="334"/>
      <c r="U3" s="334"/>
      <c r="V3" s="334"/>
      <c r="W3" s="334"/>
      <c r="X3" s="334"/>
      <c r="Y3" s="334"/>
      <c r="Z3" s="334"/>
      <c r="AA3" s="334"/>
      <c r="AB3" s="334"/>
      <c r="AC3" s="334"/>
      <c r="AD3" s="334"/>
      <c r="AE3" s="334"/>
      <c r="AF3" s="334"/>
      <c r="AG3" s="334"/>
      <c r="AH3" s="334"/>
      <c r="AI3" s="334"/>
      <c r="AJ3" s="334"/>
      <c r="AK3" s="334"/>
      <c r="AL3" s="334"/>
      <c r="AM3" s="334"/>
      <c r="AN3" s="334"/>
      <c r="AO3" s="334"/>
      <c r="AP3" s="334"/>
      <c r="AQ3" s="334"/>
      <c r="AR3" s="334"/>
      <c r="AS3" s="334"/>
      <c r="AT3" s="334"/>
      <c r="AU3" s="334"/>
      <c r="AV3" s="334"/>
      <c r="AW3" s="334"/>
      <c r="AX3" s="334"/>
      <c r="AY3" s="334"/>
      <c r="AZ3" s="334"/>
      <c r="BA3" s="334"/>
      <c r="BB3" s="334"/>
      <c r="BC3" s="334"/>
      <c r="BD3" s="334"/>
      <c r="BE3" s="334"/>
      <c r="BF3" s="334"/>
      <c r="BG3" s="334"/>
      <c r="BH3" s="334"/>
      <c r="BI3" s="334"/>
      <c r="BJ3" s="334"/>
      <c r="BK3" s="334"/>
      <c r="BL3" s="334"/>
      <c r="BM3" s="334"/>
      <c r="BN3" s="334"/>
      <c r="BO3" s="334"/>
    </row>
    <row r="4" spans="1:102" x14ac:dyDescent="0.2">
      <c r="A4" s="172"/>
      <c r="B4" s="172"/>
      <c r="C4" s="172"/>
      <c r="D4" s="172"/>
      <c r="E4" s="172"/>
      <c r="F4" s="172"/>
      <c r="G4" s="172"/>
      <c r="H4" s="172"/>
      <c r="I4" s="172" t="s">
        <v>150</v>
      </c>
      <c r="J4" s="172"/>
      <c r="K4" s="172"/>
      <c r="L4" s="172"/>
      <c r="M4" s="172"/>
      <c r="N4" s="172"/>
      <c r="O4" s="172"/>
      <c r="P4" s="172"/>
      <c r="Q4" s="172"/>
      <c r="R4" s="172"/>
      <c r="S4" s="172"/>
      <c r="T4" s="172"/>
      <c r="U4" s="172"/>
      <c r="V4" s="172"/>
      <c r="W4" s="172"/>
      <c r="X4" s="172"/>
      <c r="Y4" s="172"/>
      <c r="Z4" s="172"/>
      <c r="AA4" s="172"/>
      <c r="AB4" s="172"/>
      <c r="AC4" s="172"/>
      <c r="AD4" s="172"/>
      <c r="AE4" s="172"/>
      <c r="AF4" s="172"/>
      <c r="AG4" s="172"/>
      <c r="AH4" s="172"/>
      <c r="AI4" s="172"/>
      <c r="AJ4" s="172"/>
      <c r="AK4" s="172"/>
      <c r="AL4" s="172"/>
      <c r="AM4" s="172"/>
      <c r="AN4" s="172"/>
      <c r="AO4" s="172"/>
      <c r="AP4" s="172"/>
      <c r="AQ4" s="172"/>
      <c r="AR4" s="172"/>
      <c r="AS4" s="172"/>
      <c r="AT4" s="172"/>
      <c r="AU4" s="172"/>
      <c r="AV4" s="172"/>
      <c r="AW4" s="172"/>
      <c r="AX4" s="172"/>
      <c r="AY4" s="172"/>
      <c r="AZ4" s="172"/>
      <c r="BA4" s="172"/>
      <c r="BB4" s="172"/>
      <c r="BC4" s="172"/>
      <c r="BD4" s="172"/>
      <c r="BE4" s="172"/>
      <c r="BF4" s="172"/>
      <c r="BG4" s="172"/>
      <c r="BH4" s="172"/>
      <c r="BI4" s="172"/>
      <c r="BJ4" s="172"/>
      <c r="BK4" s="172"/>
      <c r="BL4" s="172"/>
      <c r="BM4" s="172"/>
      <c r="BN4" s="172"/>
      <c r="BO4" s="172"/>
    </row>
    <row r="5" spans="1:102" x14ac:dyDescent="0.2">
      <c r="A5" s="172"/>
      <c r="B5" s="172"/>
      <c r="C5" s="172"/>
      <c r="D5" s="172"/>
      <c r="E5" s="172"/>
      <c r="F5" s="172"/>
      <c r="G5" s="172"/>
      <c r="H5" s="172"/>
      <c r="I5" s="172" t="s">
        <v>151</v>
      </c>
      <c r="J5" s="172"/>
      <c r="K5" s="172"/>
      <c r="L5" s="172"/>
      <c r="M5" s="172"/>
      <c r="N5" s="172"/>
      <c r="O5" s="172"/>
      <c r="P5" s="172"/>
      <c r="Q5" s="172"/>
      <c r="R5" s="172"/>
      <c r="S5" s="172"/>
      <c r="T5" s="172"/>
      <c r="U5" s="172"/>
      <c r="V5" s="172"/>
      <c r="W5" s="172"/>
      <c r="X5" s="172"/>
      <c r="Y5" s="172"/>
      <c r="Z5" s="172"/>
      <c r="AA5" s="172"/>
      <c r="AB5" s="172"/>
      <c r="AC5" s="172"/>
      <c r="AD5" s="172"/>
      <c r="AE5" s="172"/>
      <c r="AF5" s="172"/>
      <c r="AG5" s="172"/>
      <c r="AH5" s="172"/>
      <c r="AI5" s="172"/>
      <c r="AJ5" s="172"/>
      <c r="AK5" s="172"/>
      <c r="AL5" s="172"/>
      <c r="AM5" s="172"/>
      <c r="AN5" s="172"/>
      <c r="AO5" s="172"/>
      <c r="AP5" s="172"/>
      <c r="AQ5" s="172"/>
      <c r="AR5" s="172"/>
      <c r="AS5" s="172"/>
      <c r="AT5" s="172"/>
      <c r="AU5" s="172"/>
      <c r="AV5" s="172"/>
      <c r="AW5" s="172"/>
      <c r="AX5" s="172"/>
      <c r="AY5" s="172"/>
      <c r="AZ5" s="172"/>
      <c r="BA5" s="172"/>
      <c r="BB5" s="172"/>
      <c r="BC5" s="172"/>
      <c r="BD5" s="172"/>
      <c r="BE5" s="172"/>
      <c r="BF5" s="172"/>
      <c r="BG5" s="172"/>
      <c r="BH5" s="172"/>
      <c r="BI5" s="172"/>
      <c r="BJ5" s="172"/>
      <c r="BK5" s="172"/>
      <c r="BL5" s="172"/>
      <c r="BM5" s="172"/>
      <c r="BN5" s="172"/>
      <c r="BO5" s="172"/>
    </row>
    <row r="6" spans="1:102" x14ac:dyDescent="0.2">
      <c r="A6" s="172"/>
      <c r="B6" s="172"/>
      <c r="C6" s="172"/>
      <c r="D6" s="172"/>
      <c r="E6" s="172"/>
      <c r="F6" s="172"/>
      <c r="G6" s="172"/>
      <c r="H6" s="172"/>
      <c r="I6" s="172" t="s">
        <v>152</v>
      </c>
      <c r="J6" s="172"/>
      <c r="K6" s="172"/>
      <c r="L6" s="172"/>
      <c r="M6" s="172"/>
      <c r="N6" s="172"/>
      <c r="O6" s="172"/>
      <c r="P6" s="172"/>
      <c r="Q6" s="172"/>
      <c r="R6" s="172"/>
      <c r="S6" s="172"/>
      <c r="T6" s="172"/>
      <c r="U6" s="172"/>
      <c r="V6" s="172"/>
      <c r="W6" s="172"/>
      <c r="X6" s="172"/>
      <c r="Y6" s="172"/>
      <c r="Z6" s="172"/>
      <c r="AA6" s="172"/>
      <c r="AB6" s="172"/>
      <c r="AC6" s="172"/>
      <c r="AD6" s="172"/>
      <c r="AE6" s="172"/>
      <c r="AF6" s="172"/>
      <c r="AG6" s="172"/>
      <c r="AH6" s="172"/>
      <c r="AI6" s="172"/>
      <c r="AJ6" s="172"/>
      <c r="AK6" s="172"/>
      <c r="AL6" s="172"/>
      <c r="AM6" s="172"/>
      <c r="AN6" s="172"/>
      <c r="AO6" s="172"/>
      <c r="AP6" s="172"/>
      <c r="AQ6" s="172"/>
      <c r="AR6" s="172"/>
      <c r="AS6" s="172"/>
      <c r="AT6" s="172"/>
      <c r="AU6" s="172"/>
      <c r="AV6" s="172"/>
      <c r="AW6" s="172"/>
      <c r="AX6" s="172"/>
      <c r="AY6" s="172"/>
      <c r="AZ6" s="172"/>
      <c r="BA6" s="172"/>
      <c r="BB6" s="172"/>
      <c r="BC6" s="172"/>
      <c r="BD6" s="172"/>
      <c r="BE6" s="172"/>
      <c r="BF6" s="172"/>
      <c r="BG6" s="172"/>
      <c r="BH6" s="172"/>
      <c r="BI6" s="172"/>
      <c r="BJ6" s="172"/>
      <c r="BK6" s="172"/>
      <c r="BL6" s="172"/>
      <c r="BM6" s="172"/>
      <c r="BN6" s="172"/>
      <c r="BO6" s="172"/>
    </row>
    <row r="7" spans="1:102" x14ac:dyDescent="0.2">
      <c r="I7" s="171" t="s">
        <v>299</v>
      </c>
      <c r="J7" s="172"/>
      <c r="K7" s="172"/>
      <c r="L7" s="172"/>
      <c r="M7" s="172"/>
      <c r="N7" s="172"/>
      <c r="O7" s="172"/>
      <c r="P7" s="172"/>
      <c r="Q7" s="172"/>
      <c r="R7" s="172"/>
      <c r="S7" s="172"/>
      <c r="T7" s="172"/>
      <c r="U7" s="172"/>
      <c r="V7" s="172"/>
      <c r="W7" s="172"/>
      <c r="X7" s="172"/>
      <c r="Y7" s="172"/>
      <c r="Z7" s="172"/>
      <c r="AA7" s="172"/>
      <c r="AB7" s="172"/>
      <c r="AC7" s="172"/>
      <c r="AD7" s="172"/>
      <c r="AE7" s="172"/>
      <c r="AF7" s="172"/>
      <c r="AG7" s="172"/>
      <c r="AH7" s="172"/>
      <c r="AI7" s="172"/>
      <c r="AJ7" s="172"/>
      <c r="AK7" s="172"/>
      <c r="AL7" s="172"/>
      <c r="AM7" s="172"/>
      <c r="AN7" s="172"/>
      <c r="AO7" s="172"/>
      <c r="AP7" s="172"/>
      <c r="AQ7" s="172"/>
      <c r="AR7" s="172"/>
      <c r="AS7" s="172"/>
      <c r="AT7" s="172"/>
      <c r="AU7" s="172"/>
      <c r="AV7" s="172"/>
      <c r="AW7" s="172"/>
      <c r="AX7" s="172"/>
      <c r="AY7" s="172"/>
      <c r="AZ7" s="172"/>
      <c r="BA7" s="172"/>
      <c r="BB7" s="172"/>
      <c r="BC7" s="172"/>
      <c r="BD7" s="172"/>
      <c r="BE7" s="172"/>
      <c r="BF7" s="172"/>
      <c r="BG7" s="172"/>
      <c r="BH7" s="172"/>
      <c r="BI7" s="172"/>
      <c r="BJ7" s="172"/>
      <c r="BK7" s="172"/>
      <c r="BL7" s="172"/>
      <c r="BM7" s="172"/>
      <c r="BN7" s="172"/>
      <c r="BO7" s="172"/>
    </row>
    <row r="8" spans="1:102" x14ac:dyDescent="0.2">
      <c r="I8" s="20"/>
      <c r="J8" s="20"/>
      <c r="K8" s="20"/>
      <c r="L8" s="20"/>
      <c r="M8" s="20"/>
      <c r="N8" s="20"/>
      <c r="O8" s="20"/>
      <c r="P8" s="20"/>
      <c r="Q8" s="20"/>
      <c r="R8" s="20"/>
      <c r="S8" s="20"/>
      <c r="T8" s="20"/>
      <c r="U8" s="20"/>
      <c r="V8" s="20"/>
      <c r="W8" s="20"/>
      <c r="X8" s="20"/>
      <c r="Y8" s="20"/>
      <c r="Z8" s="20"/>
      <c r="AA8" s="20"/>
      <c r="AB8" s="20"/>
      <c r="AC8" s="20"/>
      <c r="AD8" s="20"/>
      <c r="AE8" s="20"/>
      <c r="AF8" s="20"/>
      <c r="AG8" s="20"/>
      <c r="AH8" s="20"/>
      <c r="AI8" s="20"/>
      <c r="AJ8" s="20"/>
      <c r="AK8" s="20"/>
      <c r="AL8" s="20"/>
      <c r="AM8" s="20"/>
      <c r="AN8" s="20"/>
      <c r="AO8" s="20"/>
      <c r="AP8" s="20"/>
      <c r="AQ8" s="20"/>
      <c r="AR8" s="20"/>
      <c r="AS8" s="20"/>
      <c r="AT8" s="20"/>
      <c r="AU8" s="20"/>
      <c r="AV8" s="20"/>
      <c r="AW8" s="20"/>
      <c r="AX8" s="20"/>
      <c r="AY8" s="20"/>
      <c r="AZ8" s="20"/>
      <c r="BA8" s="20"/>
      <c r="BB8" s="20"/>
      <c r="BC8" s="20"/>
      <c r="BD8" s="20"/>
      <c r="BE8" s="20"/>
      <c r="BF8" s="20"/>
      <c r="BG8" s="20"/>
      <c r="BH8" s="20"/>
      <c r="BI8" s="20"/>
      <c r="BJ8" s="20"/>
      <c r="BK8" s="20"/>
      <c r="BL8" s="126"/>
      <c r="BM8" s="20"/>
      <c r="BN8" s="20"/>
      <c r="BO8" s="20"/>
    </row>
    <row r="9" spans="1:102" ht="27" customHeight="1" x14ac:dyDescent="0.2">
      <c r="C9" s="177" t="s">
        <v>184</v>
      </c>
      <c r="D9" s="177"/>
      <c r="E9" s="177"/>
      <c r="F9" s="177"/>
      <c r="G9" s="177"/>
      <c r="H9" s="177"/>
      <c r="I9" s="177"/>
      <c r="J9" s="177"/>
      <c r="K9" s="177"/>
      <c r="L9" s="177"/>
      <c r="M9" s="177"/>
      <c r="N9" s="177"/>
      <c r="O9" s="177"/>
      <c r="P9" s="177"/>
      <c r="Q9" s="177"/>
      <c r="R9" s="177"/>
      <c r="S9" s="177"/>
      <c r="T9" s="177"/>
      <c r="U9" s="177"/>
      <c r="V9" s="177"/>
      <c r="W9" s="177"/>
      <c r="X9" s="177"/>
      <c r="Y9" s="177"/>
      <c r="Z9" s="177"/>
      <c r="AA9" s="177"/>
      <c r="AB9" s="177"/>
      <c r="AC9" s="177"/>
      <c r="AD9" s="177"/>
      <c r="AE9" s="177"/>
      <c r="AF9" s="177"/>
      <c r="AG9" s="177"/>
      <c r="AH9" s="177"/>
      <c r="AI9" s="177"/>
      <c r="AJ9" s="177"/>
      <c r="AK9" s="177"/>
      <c r="AL9" s="177"/>
      <c r="AM9" s="177"/>
      <c r="AN9" s="177"/>
      <c r="AO9" s="177"/>
      <c r="AP9" s="177"/>
      <c r="AQ9" s="177"/>
      <c r="AR9" s="177"/>
      <c r="AS9" s="177"/>
      <c r="AT9" s="177"/>
      <c r="AU9" s="177"/>
      <c r="AV9" s="177"/>
      <c r="AW9" s="177"/>
      <c r="AX9" s="177"/>
      <c r="AY9" s="177"/>
      <c r="AZ9" s="177"/>
      <c r="BA9" s="177"/>
      <c r="BB9" s="177"/>
      <c r="BC9" s="177"/>
      <c r="BD9" s="177"/>
      <c r="BE9" s="177"/>
      <c r="BF9" s="177"/>
      <c r="BG9" s="177"/>
      <c r="BH9" s="177"/>
      <c r="BI9" s="177"/>
      <c r="BJ9" s="177"/>
      <c r="BK9" s="177"/>
      <c r="BL9" s="177"/>
      <c r="BM9" s="177"/>
      <c r="BN9" s="177"/>
      <c r="BO9" s="177"/>
      <c r="BP9" s="177"/>
      <c r="BQ9" s="177"/>
      <c r="BR9" s="177"/>
      <c r="BS9" s="177"/>
      <c r="BT9" s="177"/>
      <c r="BU9" s="177"/>
      <c r="BV9" s="177"/>
      <c r="BW9" s="177"/>
      <c r="BX9" s="177"/>
      <c r="BY9" s="177"/>
      <c r="BZ9" s="177"/>
      <c r="CA9" s="177"/>
      <c r="CB9" s="177"/>
      <c r="CC9" s="177"/>
      <c r="CD9" s="177"/>
      <c r="CE9" s="177"/>
      <c r="CF9" s="177"/>
      <c r="CG9" s="177"/>
      <c r="CH9" s="177"/>
      <c r="CI9" s="177"/>
      <c r="CJ9" s="177"/>
      <c r="CK9" s="177"/>
    </row>
    <row r="10" spans="1:102" ht="15.75" customHeight="1" x14ac:dyDescent="0.2">
      <c r="C10" s="22"/>
      <c r="D10" s="23"/>
      <c r="E10" s="23"/>
      <c r="F10" s="23"/>
      <c r="G10" s="23"/>
      <c r="H10" s="23"/>
      <c r="I10" s="23"/>
      <c r="J10" s="23"/>
      <c r="K10" s="23"/>
      <c r="L10" s="23"/>
      <c r="M10" s="23"/>
      <c r="N10" s="23"/>
      <c r="O10" s="23"/>
      <c r="P10" s="23"/>
      <c r="Q10" s="23"/>
      <c r="R10" s="23"/>
      <c r="S10" s="23"/>
      <c r="T10" s="23"/>
      <c r="U10" s="23"/>
      <c r="V10" s="23"/>
      <c r="W10" s="23"/>
      <c r="X10" s="23"/>
      <c r="Y10" s="23"/>
      <c r="Z10" s="23"/>
      <c r="AA10" s="23"/>
      <c r="AB10" s="23"/>
      <c r="AC10" s="23"/>
      <c r="AD10" s="23"/>
      <c r="AE10" s="23"/>
      <c r="AF10" s="23"/>
      <c r="AG10" s="23"/>
      <c r="AH10" s="23"/>
      <c r="AI10" s="23"/>
      <c r="AJ10" s="23"/>
      <c r="AK10" s="23"/>
      <c r="AL10" s="23"/>
      <c r="AM10" s="23"/>
      <c r="AN10" s="22"/>
      <c r="AO10" s="29"/>
      <c r="AP10" s="29"/>
      <c r="AQ10" s="29"/>
      <c r="AR10" s="29"/>
      <c r="AS10" s="29"/>
      <c r="AT10" s="29"/>
      <c r="AU10" s="29"/>
      <c r="AV10" s="29"/>
      <c r="AW10" s="29"/>
      <c r="AX10" s="29"/>
      <c r="AY10" s="29"/>
      <c r="AZ10" s="29"/>
      <c r="BA10" s="29"/>
      <c r="BB10" s="29"/>
      <c r="BC10" s="23"/>
      <c r="BD10" s="22"/>
      <c r="BE10" s="23"/>
      <c r="BF10" s="23"/>
      <c r="BG10" s="23"/>
      <c r="BH10" s="23"/>
      <c r="BI10" s="23"/>
      <c r="BJ10" s="23"/>
      <c r="BK10" s="22"/>
      <c r="BL10" s="22"/>
      <c r="BM10" s="23"/>
      <c r="BN10" s="23"/>
      <c r="BO10" s="23"/>
      <c r="BP10" s="23"/>
      <c r="BQ10" s="23"/>
      <c r="BR10" s="23"/>
      <c r="BS10" s="23"/>
      <c r="BT10" s="24"/>
      <c r="BU10" s="24"/>
      <c r="BV10" s="24"/>
      <c r="BW10" s="24"/>
      <c r="BX10" s="24"/>
      <c r="BY10" s="24"/>
      <c r="BZ10" s="24"/>
      <c r="CA10" s="24"/>
      <c r="CB10" s="24"/>
      <c r="CC10" s="24"/>
      <c r="CD10" s="24"/>
      <c r="CE10" s="24"/>
      <c r="CF10" s="24"/>
      <c r="CG10" s="24"/>
      <c r="CH10" s="24"/>
      <c r="CI10" s="24"/>
      <c r="CJ10" s="24"/>
      <c r="CK10" s="24"/>
      <c r="CU10" s="52"/>
    </row>
    <row r="11" spans="1:102" ht="24.75" customHeight="1" x14ac:dyDescent="0.2">
      <c r="B11" s="2"/>
      <c r="C11" s="124" t="s">
        <v>155</v>
      </c>
      <c r="D11" s="107"/>
      <c r="E11" s="107"/>
      <c r="F11" s="107"/>
      <c r="G11" s="107"/>
      <c r="H11" s="107"/>
      <c r="I11" s="107"/>
      <c r="J11" s="107"/>
      <c r="K11" s="107"/>
      <c r="L11" s="107"/>
      <c r="M11" s="107"/>
      <c r="N11" s="107"/>
      <c r="O11" s="107"/>
      <c r="P11" s="107"/>
      <c r="Q11" s="107"/>
      <c r="R11" s="107"/>
      <c r="S11" s="107"/>
      <c r="T11" s="107"/>
      <c r="U11" s="107"/>
      <c r="V11" s="107"/>
      <c r="W11" s="107"/>
      <c r="X11" s="107"/>
      <c r="Y11" s="107"/>
      <c r="Z11" s="107"/>
      <c r="AA11" s="107"/>
      <c r="AB11" s="107"/>
      <c r="AC11" s="107"/>
      <c r="AD11" s="120" t="s">
        <v>154</v>
      </c>
      <c r="AE11" s="107"/>
      <c r="AF11" s="107"/>
      <c r="AG11" s="107"/>
      <c r="AH11" s="107"/>
      <c r="AI11" s="107"/>
      <c r="AJ11" s="136"/>
      <c r="AK11" s="229"/>
      <c r="AL11" s="107"/>
      <c r="AM11" s="107"/>
      <c r="AN11" s="107"/>
      <c r="AO11" s="107"/>
      <c r="AP11" s="107"/>
      <c r="AQ11" s="107"/>
      <c r="AR11" s="107"/>
      <c r="AS11" s="120" t="s">
        <v>6</v>
      </c>
      <c r="AT11" s="107"/>
      <c r="AU11" s="107"/>
      <c r="AV11" s="107"/>
      <c r="AW11" s="107"/>
      <c r="AX11" s="107"/>
      <c r="AY11" s="107"/>
      <c r="AZ11" s="107"/>
      <c r="BA11" s="107"/>
      <c r="BB11" s="117"/>
      <c r="BC11" s="136"/>
      <c r="BD11" s="229"/>
      <c r="BE11" s="107"/>
      <c r="BF11" s="107"/>
      <c r="BG11" s="117"/>
      <c r="BI11" s="121" t="s">
        <v>153</v>
      </c>
      <c r="BJ11" s="107"/>
      <c r="BK11" s="107"/>
      <c r="BL11" s="107"/>
      <c r="BM11" s="107"/>
      <c r="BN11" s="107"/>
      <c r="BO11" s="107"/>
      <c r="BP11" s="107"/>
      <c r="BQ11" s="107"/>
      <c r="BR11" s="107"/>
      <c r="BS11" s="119"/>
      <c r="BT11" s="338"/>
      <c r="BU11" s="282"/>
      <c r="BV11" s="282"/>
      <c r="BW11" s="282"/>
      <c r="BX11" s="282"/>
      <c r="BY11" s="282"/>
      <c r="BZ11" s="282"/>
      <c r="CA11" s="282"/>
      <c r="CB11" s="282"/>
      <c r="CC11" s="282"/>
      <c r="CD11" s="282"/>
      <c r="CE11" s="282"/>
      <c r="CF11" s="282"/>
      <c r="CG11" s="282"/>
      <c r="CH11" s="282"/>
      <c r="CI11" s="282"/>
      <c r="CJ11" s="282"/>
      <c r="CK11" s="282"/>
      <c r="CU11" s="52"/>
    </row>
    <row r="12" spans="1:102" ht="10.5" customHeight="1" x14ac:dyDescent="0.2">
      <c r="AL12" s="86"/>
      <c r="AM12" s="1"/>
      <c r="AN12" s="1"/>
      <c r="AO12" s="1"/>
      <c r="AP12" s="1"/>
      <c r="AQ12" s="1"/>
      <c r="AR12" s="1"/>
      <c r="AS12" s="1"/>
      <c r="AT12" s="1"/>
      <c r="AU12" s="1"/>
      <c r="AV12" s="1"/>
      <c r="AW12" s="1"/>
      <c r="AX12" s="1"/>
      <c r="AY12" s="1"/>
      <c r="AZ12" s="1"/>
      <c r="BA12" s="1"/>
      <c r="BB12" s="1"/>
      <c r="CU12" s="52"/>
    </row>
    <row r="13" spans="1:102" ht="24" customHeight="1" x14ac:dyDescent="0.2">
      <c r="B13" s="2"/>
      <c r="C13" s="122" t="s">
        <v>26</v>
      </c>
      <c r="D13" s="118"/>
      <c r="E13" s="107"/>
      <c r="F13" s="107"/>
      <c r="G13" s="107"/>
      <c r="H13" s="107"/>
      <c r="I13" s="107"/>
      <c r="J13" s="107"/>
      <c r="K13" s="107"/>
      <c r="L13" s="107"/>
      <c r="M13" s="107"/>
      <c r="N13" s="107"/>
      <c r="O13" s="107"/>
      <c r="P13" s="107"/>
      <c r="Q13" s="107"/>
      <c r="R13" s="107"/>
      <c r="S13" s="120" t="s">
        <v>156</v>
      </c>
      <c r="T13" s="107"/>
      <c r="U13" s="107"/>
      <c r="V13" s="107"/>
      <c r="W13" s="107"/>
      <c r="X13" s="107"/>
      <c r="Y13" s="107"/>
      <c r="Z13" s="107"/>
      <c r="AA13" s="107"/>
      <c r="AB13" s="107"/>
      <c r="AC13" s="107"/>
      <c r="AD13" s="107"/>
      <c r="AE13" s="107"/>
      <c r="AF13" s="107"/>
      <c r="AG13" s="107"/>
      <c r="AH13" s="107"/>
      <c r="AI13" s="107"/>
      <c r="AJ13" s="136"/>
      <c r="AK13" s="229"/>
      <c r="AL13" s="107"/>
      <c r="AM13" s="120" t="s">
        <v>157</v>
      </c>
      <c r="AN13" s="107"/>
      <c r="AO13" s="107"/>
      <c r="AP13" s="107"/>
      <c r="AQ13" s="107"/>
      <c r="AR13" s="107"/>
      <c r="AS13" s="107"/>
      <c r="AT13" s="107"/>
      <c r="AU13" s="107"/>
      <c r="AV13" s="107"/>
      <c r="AW13" s="107"/>
      <c r="AX13" s="107"/>
      <c r="AY13" s="107"/>
      <c r="AZ13" s="107"/>
      <c r="BA13" s="107"/>
      <c r="BB13" s="107"/>
      <c r="BC13" s="136"/>
      <c r="BD13" s="229"/>
      <c r="BE13" s="107"/>
      <c r="BF13" s="120" t="s">
        <v>89</v>
      </c>
      <c r="BG13" s="107"/>
      <c r="BH13" s="107"/>
      <c r="BI13" s="107"/>
      <c r="BJ13" s="107"/>
      <c r="BK13" s="107"/>
      <c r="BL13" s="107"/>
      <c r="BM13" s="107"/>
      <c r="BN13" s="107"/>
      <c r="BO13" s="107"/>
      <c r="BP13" s="107"/>
      <c r="BQ13" s="107"/>
      <c r="BR13" s="107"/>
      <c r="BS13" s="107"/>
      <c r="BT13" s="136"/>
      <c r="BU13" s="229"/>
      <c r="BV13" s="117"/>
      <c r="BX13" s="123" t="s">
        <v>211</v>
      </c>
      <c r="BY13" s="107"/>
      <c r="BZ13" s="107"/>
      <c r="CA13" s="107"/>
      <c r="CB13" s="107"/>
      <c r="CC13" s="107"/>
      <c r="CD13" s="107"/>
      <c r="CE13" s="107"/>
      <c r="CF13" s="117"/>
      <c r="CG13" s="339">
        <v>202404</v>
      </c>
      <c r="CH13" s="339"/>
      <c r="CI13" s="339"/>
      <c r="CJ13" s="339"/>
      <c r="CK13" s="339"/>
      <c r="CS13" s="48">
        <f>IF($BY$10="1","ERROR",0)</f>
        <v>0</v>
      </c>
      <c r="CT13" s="49"/>
      <c r="CU13" s="49"/>
      <c r="CV13" s="49"/>
      <c r="CW13" s="49"/>
      <c r="CX13" s="49"/>
    </row>
    <row r="14" spans="1:102" ht="10.5" customHeight="1" x14ac:dyDescent="0.2">
      <c r="CS14" s="49"/>
      <c r="CT14" s="49"/>
      <c r="CU14" s="49"/>
      <c r="CV14" s="49"/>
      <c r="CW14" s="49"/>
      <c r="CX14" s="49"/>
    </row>
    <row r="15" spans="1:102" ht="25.5" customHeight="1" x14ac:dyDescent="0.2">
      <c r="C15" s="19" t="s">
        <v>305</v>
      </c>
      <c r="M15" s="288"/>
      <c r="N15" s="289"/>
      <c r="O15" s="289"/>
      <c r="P15" s="289"/>
      <c r="Q15" s="289"/>
      <c r="R15" s="289"/>
      <c r="S15" s="289"/>
      <c r="T15" s="289"/>
      <c r="U15" s="289"/>
      <c r="V15" s="289"/>
      <c r="W15" s="289"/>
      <c r="X15" s="289"/>
      <c r="Y15" s="289"/>
      <c r="Z15" s="289"/>
      <c r="AA15" s="289"/>
      <c r="AB15" s="289"/>
      <c r="AC15" s="289"/>
      <c r="AD15" s="289"/>
      <c r="AE15" s="289"/>
      <c r="AF15" s="289"/>
      <c r="AG15" s="289"/>
      <c r="AH15" s="289"/>
      <c r="AI15" s="289"/>
      <c r="AJ15" s="289"/>
      <c r="AK15" s="289"/>
      <c r="AL15" s="289"/>
      <c r="AM15" s="289"/>
      <c r="AN15" s="289"/>
      <c r="AO15" s="289"/>
      <c r="AP15" s="289"/>
      <c r="AQ15" s="289"/>
      <c r="AR15" s="289"/>
      <c r="AS15" s="289"/>
      <c r="AT15" s="125"/>
      <c r="AU15" s="125"/>
      <c r="AV15" t="s">
        <v>48</v>
      </c>
      <c r="AW15" s="125"/>
      <c r="AX15" s="125"/>
      <c r="AY15" s="125"/>
      <c r="AZ15" s="125"/>
      <c r="BA15" s="125"/>
      <c r="BB15" s="125"/>
      <c r="BG15" s="288"/>
      <c r="BH15" s="289"/>
      <c r="BI15" s="289"/>
      <c r="BJ15" s="289"/>
      <c r="BK15" s="289"/>
      <c r="BL15" s="289"/>
      <c r="BM15" s="289"/>
      <c r="BN15" s="289"/>
      <c r="BO15" s="289"/>
      <c r="BP15" s="289"/>
      <c r="BQ15" s="289"/>
      <c r="BR15" s="289"/>
      <c r="BS15" s="289"/>
      <c r="BT15" s="289"/>
      <c r="BU15" s="289"/>
      <c r="BV15" s="289"/>
      <c r="BW15" s="289"/>
      <c r="BX15" s="289"/>
      <c r="BY15" s="289"/>
      <c r="BZ15" s="289"/>
      <c r="CA15" s="289"/>
      <c r="CB15" s="289"/>
      <c r="CC15" s="289"/>
      <c r="CD15" s="289"/>
      <c r="CE15" s="289"/>
      <c r="CF15" s="289"/>
      <c r="CG15" s="289"/>
      <c r="CH15" s="289"/>
      <c r="CI15" s="289"/>
      <c r="CJ15" s="289"/>
      <c r="CK15" s="289"/>
      <c r="CS15" s="49"/>
      <c r="CT15" s="50"/>
      <c r="CU15" s="50"/>
      <c r="CV15" s="50"/>
      <c r="CW15" s="49"/>
      <c r="CX15" s="49"/>
    </row>
    <row r="16" spans="1:102" ht="15" customHeight="1" x14ac:dyDescent="0.2">
      <c r="CT16" s="51">
        <f>+AJ13</f>
        <v>0</v>
      </c>
      <c r="CU16" s="51">
        <f>+BC13</f>
        <v>0</v>
      </c>
      <c r="CV16" s="51">
        <f>+BT13</f>
        <v>0</v>
      </c>
      <c r="CW16" s="49" t="s">
        <v>55</v>
      </c>
      <c r="CX16" s="49" t="s">
        <v>54</v>
      </c>
    </row>
    <row r="17" spans="2:108" ht="27" customHeight="1" x14ac:dyDescent="0.2">
      <c r="B17" s="2"/>
      <c r="C17" s="177" t="s">
        <v>190</v>
      </c>
      <c r="D17" s="317"/>
      <c r="E17" s="317"/>
      <c r="F17" s="317"/>
      <c r="G17" s="317"/>
      <c r="H17" s="317"/>
      <c r="I17" s="317"/>
      <c r="J17" s="317"/>
      <c r="K17" s="317"/>
      <c r="L17" s="317"/>
      <c r="M17" s="317"/>
      <c r="N17" s="317"/>
      <c r="O17" s="317"/>
      <c r="P17" s="317"/>
      <c r="Q17" s="317"/>
      <c r="R17" s="317"/>
      <c r="S17" s="317"/>
      <c r="T17" s="317"/>
      <c r="U17" s="317"/>
      <c r="V17" s="317"/>
      <c r="W17" s="317"/>
      <c r="X17" s="317"/>
      <c r="Y17" s="317"/>
      <c r="Z17" s="317"/>
      <c r="AA17" s="317"/>
      <c r="AB17" s="317"/>
      <c r="AC17" s="317"/>
      <c r="AD17" s="317"/>
      <c r="AE17" s="317"/>
      <c r="AF17" s="317"/>
      <c r="AG17" s="317"/>
      <c r="AH17" s="317"/>
      <c r="AI17" s="317"/>
      <c r="AJ17" s="317"/>
      <c r="AK17" s="317"/>
      <c r="AL17" s="317"/>
      <c r="AM17" s="317"/>
      <c r="AN17" s="317"/>
      <c r="AO17" s="317"/>
      <c r="AP17" s="317"/>
      <c r="AQ17" s="317"/>
      <c r="AR17" s="317"/>
      <c r="AS17" s="317"/>
      <c r="AT17" s="317"/>
      <c r="AU17" s="317"/>
      <c r="AV17" s="317"/>
      <c r="AW17" s="317"/>
      <c r="AX17" s="317"/>
      <c r="AY17" s="317"/>
      <c r="AZ17" s="317"/>
      <c r="BA17" s="317"/>
      <c r="BB17" s="317"/>
      <c r="BC17" s="317"/>
      <c r="BD17" s="317"/>
      <c r="BE17" s="317"/>
      <c r="BF17" s="317"/>
      <c r="BG17" s="317"/>
      <c r="BH17" s="317"/>
      <c r="BI17" s="317"/>
      <c r="BJ17" s="317"/>
      <c r="BK17" s="317"/>
      <c r="BL17" s="317"/>
      <c r="BM17" s="317"/>
      <c r="BN17" s="317"/>
      <c r="BO17" s="317"/>
      <c r="BP17" s="317"/>
      <c r="BQ17" s="317"/>
      <c r="BR17" s="317"/>
      <c r="BS17" s="317"/>
      <c r="BT17" s="317"/>
      <c r="BU17" s="317"/>
      <c r="BV17" s="317"/>
      <c r="BW17" s="317"/>
      <c r="BX17" s="317"/>
      <c r="BY17" s="317"/>
      <c r="BZ17" s="317"/>
      <c r="CA17" s="317"/>
      <c r="CB17" s="317"/>
      <c r="CC17" s="317"/>
      <c r="CD17" s="317"/>
      <c r="CE17" s="317"/>
      <c r="CF17" s="317"/>
      <c r="CG17" s="317"/>
      <c r="CH17" s="317"/>
      <c r="CI17" s="317"/>
      <c r="CJ17" s="317"/>
      <c r="CK17" s="317"/>
      <c r="CS17" s="48" t="b">
        <f>IF($AJ$13="X",(IF(AND($BC13="X",BT13="X"),1,0)))</f>
        <v>0</v>
      </c>
      <c r="CT17" s="49"/>
      <c r="CU17" s="52" t="b">
        <f>IF(AJ13="X",(IF(AND($AJ$13=$BC$13=$BT$13),"ERROR","ERROR2")))</f>
        <v>0</v>
      </c>
      <c r="CV17" s="49"/>
      <c r="CW17" s="49"/>
      <c r="CX17" s="49"/>
    </row>
    <row r="18" spans="2:108" ht="15" customHeight="1" x14ac:dyDescent="0.2">
      <c r="CS18" s="48">
        <f>IF($AJ$13="X",1,0)</f>
        <v>0</v>
      </c>
      <c r="CT18" s="49"/>
      <c r="CU18" s="52" t="e">
        <f>IF("X",(IF(AND($AJ$13=$BC$13=$BT$13),"ERROR","ERROR2")))</f>
        <v>#VALUE!</v>
      </c>
      <c r="CV18" s="49"/>
      <c r="CW18" s="49"/>
      <c r="CX18" s="49"/>
    </row>
    <row r="19" spans="2:108" ht="27" customHeight="1" x14ac:dyDescent="0.2">
      <c r="C19" s="140" t="s">
        <v>158</v>
      </c>
      <c r="D19" s="141"/>
      <c r="E19" s="141"/>
      <c r="F19" s="141"/>
      <c r="G19" s="141"/>
      <c r="H19" s="141"/>
      <c r="I19" s="141"/>
      <c r="J19" s="141"/>
      <c r="K19" s="141"/>
      <c r="L19" s="141"/>
      <c r="M19" s="141"/>
      <c r="N19" s="141"/>
      <c r="O19" s="141"/>
      <c r="P19" s="141"/>
      <c r="Q19" s="141"/>
      <c r="R19" s="141"/>
      <c r="S19" s="141"/>
      <c r="T19" s="141"/>
      <c r="U19" s="141"/>
      <c r="V19" s="141"/>
      <c r="W19" s="141"/>
      <c r="X19" s="140" t="s">
        <v>10</v>
      </c>
      <c r="Y19" s="144"/>
      <c r="Z19" s="144"/>
      <c r="AA19" s="144"/>
      <c r="AB19" s="144"/>
      <c r="AC19" s="144"/>
      <c r="AD19" s="144"/>
      <c r="AE19" s="144"/>
      <c r="AF19" s="144"/>
      <c r="AG19" s="144"/>
      <c r="AH19" s="144"/>
      <c r="AI19" s="144"/>
      <c r="AJ19" s="144"/>
      <c r="AK19" s="144"/>
      <c r="AL19" s="144"/>
      <c r="AM19" s="144"/>
      <c r="AN19" s="144"/>
      <c r="AO19" s="145"/>
      <c r="AP19" s="323" t="s">
        <v>221</v>
      </c>
      <c r="AQ19" s="324"/>
      <c r="AR19" s="324"/>
      <c r="AS19" s="324"/>
      <c r="AT19" s="324"/>
      <c r="AU19" s="324"/>
      <c r="AV19" s="325"/>
      <c r="AW19" s="316" t="s">
        <v>166</v>
      </c>
      <c r="AX19" s="316"/>
      <c r="AY19" s="316"/>
      <c r="AZ19" s="316"/>
      <c r="BA19" s="316"/>
      <c r="BB19" s="316"/>
      <c r="BC19" s="316"/>
      <c r="BD19" s="316"/>
      <c r="BE19" s="316"/>
      <c r="BF19" s="318" t="s">
        <v>163</v>
      </c>
      <c r="BG19" s="318"/>
      <c r="BH19" s="318"/>
      <c r="BI19" s="318" t="s">
        <v>162</v>
      </c>
      <c r="BJ19" s="318"/>
      <c r="BK19" s="318"/>
      <c r="BL19" s="319" t="s">
        <v>257</v>
      </c>
      <c r="BM19" s="319"/>
      <c r="BN19" s="319"/>
      <c r="BO19" s="318" t="s">
        <v>161</v>
      </c>
      <c r="BP19" s="318"/>
      <c r="BQ19" s="318"/>
      <c r="BR19" s="318" t="s">
        <v>160</v>
      </c>
      <c r="BS19" s="318"/>
      <c r="BT19" s="318"/>
      <c r="BU19" s="318" t="s">
        <v>287</v>
      </c>
      <c r="BV19" s="318"/>
      <c r="BW19" s="318"/>
      <c r="BX19" s="318" t="s">
        <v>159</v>
      </c>
      <c r="BY19" s="318"/>
      <c r="BZ19" s="318"/>
      <c r="CA19" s="326" t="s">
        <v>296</v>
      </c>
      <c r="CB19" s="327"/>
      <c r="CC19" s="328"/>
      <c r="CD19" s="340" t="s">
        <v>298</v>
      </c>
      <c r="CE19" s="341"/>
      <c r="CF19" s="341"/>
      <c r="CG19" s="341"/>
      <c r="CH19" s="341"/>
      <c r="CI19" s="341"/>
      <c r="CJ19" s="341"/>
      <c r="CK19" s="341"/>
      <c r="CS19" s="49"/>
      <c r="CT19" s="49"/>
      <c r="CU19" s="49"/>
      <c r="CV19" s="49"/>
      <c r="CW19" s="49"/>
      <c r="CX19" s="49"/>
    </row>
    <row r="20" spans="2:108" ht="31.5" customHeight="1" x14ac:dyDescent="0.2">
      <c r="C20" s="142"/>
      <c r="D20" s="143"/>
      <c r="E20" s="143"/>
      <c r="F20" s="143"/>
      <c r="G20" s="143"/>
      <c r="H20" s="143"/>
      <c r="I20" s="143"/>
      <c r="J20" s="143"/>
      <c r="K20" s="143"/>
      <c r="L20" s="143"/>
      <c r="M20" s="143"/>
      <c r="N20" s="143"/>
      <c r="O20" s="143"/>
      <c r="P20" s="143"/>
      <c r="Q20" s="143"/>
      <c r="R20" s="143"/>
      <c r="S20" s="143"/>
      <c r="T20" s="143"/>
      <c r="U20" s="143"/>
      <c r="V20" s="143"/>
      <c r="W20" s="143"/>
      <c r="X20" s="146"/>
      <c r="Y20" s="147"/>
      <c r="Z20" s="147"/>
      <c r="AA20" s="147"/>
      <c r="AB20" s="147"/>
      <c r="AC20" s="147"/>
      <c r="AD20" s="147"/>
      <c r="AE20" s="147"/>
      <c r="AF20" s="147"/>
      <c r="AG20" s="147"/>
      <c r="AH20" s="147"/>
      <c r="AI20" s="147"/>
      <c r="AJ20" s="147"/>
      <c r="AK20" s="147"/>
      <c r="AL20" s="147"/>
      <c r="AM20" s="147"/>
      <c r="AN20" s="147"/>
      <c r="AO20" s="148"/>
      <c r="AP20" s="320" t="s">
        <v>218</v>
      </c>
      <c r="AQ20" s="321"/>
      <c r="AR20" s="320" t="s">
        <v>219</v>
      </c>
      <c r="AS20" s="321"/>
      <c r="AT20" s="320" t="s">
        <v>220</v>
      </c>
      <c r="AU20" s="322"/>
      <c r="AV20" s="321"/>
      <c r="AW20" s="316" t="s">
        <v>164</v>
      </c>
      <c r="AX20" s="316"/>
      <c r="AY20" s="316" t="s">
        <v>165</v>
      </c>
      <c r="AZ20" s="316"/>
      <c r="BA20" s="316"/>
      <c r="BB20" s="316"/>
      <c r="BC20" s="316"/>
      <c r="BD20" s="316"/>
      <c r="BE20" s="316"/>
      <c r="BF20" s="318"/>
      <c r="BG20" s="318"/>
      <c r="BH20" s="318"/>
      <c r="BI20" s="318"/>
      <c r="BJ20" s="318"/>
      <c r="BK20" s="318"/>
      <c r="BL20" s="319"/>
      <c r="BM20" s="319"/>
      <c r="BN20" s="319"/>
      <c r="BO20" s="318"/>
      <c r="BP20" s="318"/>
      <c r="BQ20" s="318"/>
      <c r="BR20" s="318"/>
      <c r="BS20" s="318"/>
      <c r="BT20" s="318"/>
      <c r="BU20" s="318"/>
      <c r="BV20" s="318"/>
      <c r="BW20" s="318"/>
      <c r="BX20" s="318"/>
      <c r="BY20" s="318"/>
      <c r="BZ20" s="318"/>
      <c r="CA20" s="329"/>
      <c r="CB20" s="329"/>
      <c r="CC20" s="330"/>
      <c r="CD20" s="341"/>
      <c r="CE20" s="341"/>
      <c r="CF20" s="341"/>
      <c r="CG20" s="341"/>
      <c r="CH20" s="341"/>
      <c r="CI20" s="341"/>
      <c r="CJ20" s="341"/>
      <c r="CK20" s="341"/>
      <c r="CS20" s="49">
        <f>IF(AZ17="X",BUCARv(1,CS16:CX16,4,5),0)</f>
        <v>0</v>
      </c>
      <c r="CT20" s="49"/>
      <c r="CU20" s="49"/>
      <c r="CV20" s="49"/>
      <c r="CW20" s="49"/>
      <c r="CX20" s="49"/>
    </row>
    <row r="21" spans="2:108" ht="25.5" customHeight="1" x14ac:dyDescent="0.2">
      <c r="C21" s="151" t="s">
        <v>45</v>
      </c>
      <c r="D21" s="152"/>
      <c r="E21" s="152"/>
      <c r="F21" s="152"/>
      <c r="G21" s="152"/>
      <c r="H21" s="152"/>
      <c r="I21" s="152"/>
      <c r="J21" s="152"/>
      <c r="K21" s="152"/>
      <c r="L21" s="152"/>
      <c r="M21" s="152"/>
      <c r="N21" s="152"/>
      <c r="O21" s="152"/>
      <c r="P21" s="152"/>
      <c r="Q21" s="152"/>
      <c r="R21" s="152"/>
      <c r="S21" s="152"/>
      <c r="T21" s="152"/>
      <c r="U21" s="152"/>
      <c r="V21" s="152"/>
      <c r="W21" s="152"/>
      <c r="X21" s="152"/>
      <c r="Y21" s="152"/>
      <c r="Z21" s="152"/>
      <c r="AA21" s="152"/>
      <c r="AB21" s="152"/>
      <c r="AC21" s="152"/>
      <c r="AD21" s="152"/>
      <c r="AE21" s="152"/>
      <c r="AF21" s="152"/>
      <c r="AG21" s="152"/>
      <c r="AH21" s="152"/>
      <c r="AI21" s="152"/>
      <c r="AJ21" s="152"/>
      <c r="AK21" s="152"/>
      <c r="AL21" s="152"/>
      <c r="AM21" s="152"/>
      <c r="AN21" s="152"/>
      <c r="AO21" s="152"/>
      <c r="AP21" s="152"/>
      <c r="AQ21" s="152"/>
      <c r="AR21" s="152"/>
      <c r="AS21" s="152"/>
      <c r="AT21" s="152"/>
      <c r="AU21" s="152"/>
      <c r="AV21" s="152"/>
      <c r="AW21" s="152"/>
      <c r="AX21" s="152"/>
      <c r="AY21" s="152"/>
      <c r="AZ21" s="152"/>
      <c r="BA21" s="152"/>
      <c r="BB21" s="152"/>
      <c r="BC21" s="152"/>
      <c r="BD21" s="152"/>
      <c r="BE21" s="152"/>
      <c r="BF21" s="152"/>
      <c r="BG21" s="152"/>
      <c r="BH21" s="152"/>
      <c r="BI21" s="152"/>
      <c r="BJ21" s="152"/>
      <c r="BK21" s="152"/>
      <c r="BL21" s="152"/>
      <c r="BM21" s="152"/>
      <c r="BN21" s="152"/>
      <c r="BO21" s="152"/>
      <c r="BP21" s="152"/>
      <c r="BQ21" s="152"/>
      <c r="BR21" s="152"/>
      <c r="BS21" s="152"/>
      <c r="BT21" s="152"/>
      <c r="BU21" s="152"/>
      <c r="BV21" s="152"/>
      <c r="BW21" s="152"/>
      <c r="BX21" s="152"/>
      <c r="BY21" s="152"/>
      <c r="BZ21" s="152"/>
      <c r="CA21" s="152"/>
      <c r="CB21" s="152"/>
      <c r="CC21" s="152"/>
      <c r="CD21" s="152"/>
      <c r="CE21" s="152"/>
      <c r="CF21" s="152"/>
      <c r="CG21" s="152"/>
      <c r="CH21" s="152"/>
      <c r="CI21" s="152"/>
      <c r="CJ21" s="152"/>
      <c r="CK21" s="152"/>
    </row>
    <row r="22" spans="2:108" ht="35.25" customHeight="1" x14ac:dyDescent="0.2">
      <c r="C22" s="149"/>
      <c r="D22" s="150"/>
      <c r="E22" s="150"/>
      <c r="F22" s="150"/>
      <c r="G22" s="150"/>
      <c r="H22" s="150"/>
      <c r="I22" s="150"/>
      <c r="J22" s="150"/>
      <c r="K22" s="150"/>
      <c r="L22" s="150"/>
      <c r="M22" s="150"/>
      <c r="N22" s="150"/>
      <c r="O22" s="150"/>
      <c r="P22" s="150"/>
      <c r="Q22" s="150"/>
      <c r="R22" s="150"/>
      <c r="S22" s="150"/>
      <c r="T22" s="150"/>
      <c r="U22" s="150"/>
      <c r="V22" s="150"/>
      <c r="W22" s="150"/>
      <c r="X22" s="137"/>
      <c r="Y22" s="138"/>
      <c r="Z22" s="138"/>
      <c r="AA22" s="138"/>
      <c r="AB22" s="138"/>
      <c r="AC22" s="138"/>
      <c r="AD22" s="138"/>
      <c r="AE22" s="138"/>
      <c r="AF22" s="138"/>
      <c r="AG22" s="138"/>
      <c r="AH22" s="138"/>
      <c r="AI22" s="138"/>
      <c r="AJ22" s="138"/>
      <c r="AK22" s="138"/>
      <c r="AL22" s="138"/>
      <c r="AM22" s="138"/>
      <c r="AN22" s="138"/>
      <c r="AO22" s="139"/>
      <c r="AP22" s="310"/>
      <c r="AQ22" s="311"/>
      <c r="AR22" s="310"/>
      <c r="AS22" s="311"/>
      <c r="AT22" s="312"/>
      <c r="AU22" s="313"/>
      <c r="AV22" s="314"/>
      <c r="AW22" s="136"/>
      <c r="AX22" s="136"/>
      <c r="AY22" s="154"/>
      <c r="AZ22" s="155"/>
      <c r="BA22" s="155"/>
      <c r="BB22" s="155"/>
      <c r="BC22" s="155"/>
      <c r="BD22" s="155"/>
      <c r="BE22" s="156"/>
      <c r="BF22" s="157"/>
      <c r="BG22" s="157"/>
      <c r="BH22" s="157"/>
      <c r="BI22" s="136"/>
      <c r="BJ22" s="136"/>
      <c r="BK22" s="136"/>
      <c r="BL22" s="136"/>
      <c r="BM22" s="136"/>
      <c r="BN22" s="136"/>
      <c r="BO22" s="157"/>
      <c r="BP22" s="157"/>
      <c r="BQ22" s="157"/>
      <c r="BR22" s="136"/>
      <c r="BS22" s="136"/>
      <c r="BT22" s="136"/>
      <c r="BU22" s="136"/>
      <c r="BV22" s="136"/>
      <c r="BW22" s="136"/>
      <c r="BX22" s="136"/>
      <c r="BY22" s="136"/>
      <c r="BZ22" s="136"/>
      <c r="CA22" s="315"/>
      <c r="CB22" s="155"/>
      <c r="CC22" s="156"/>
      <c r="CD22" s="153"/>
      <c r="CE22" s="153"/>
      <c r="CF22" s="153"/>
      <c r="CG22" s="153"/>
      <c r="CH22" s="153"/>
      <c r="CI22" s="153"/>
      <c r="CJ22" s="153"/>
      <c r="CK22" s="153"/>
      <c r="CS22" s="53"/>
      <c r="CT22" s="53"/>
      <c r="CU22" s="54">
        <v>1300000</v>
      </c>
      <c r="CV22" s="53"/>
      <c r="CW22" s="53"/>
      <c r="CX22" s="53"/>
      <c r="CY22" s="53"/>
      <c r="CZ22" s="53"/>
      <c r="DA22" s="53"/>
      <c r="DB22" s="53"/>
      <c r="DC22" s="53"/>
      <c r="DD22" s="53"/>
    </row>
    <row r="23" spans="2:108" ht="24.75" customHeight="1" x14ac:dyDescent="0.2">
      <c r="C23" s="151" t="s">
        <v>297</v>
      </c>
      <c r="D23" s="152"/>
      <c r="E23" s="152"/>
      <c r="F23" s="152"/>
      <c r="G23" s="152"/>
      <c r="H23" s="152"/>
      <c r="I23" s="152"/>
      <c r="J23" s="152"/>
      <c r="K23" s="152"/>
      <c r="L23" s="152"/>
      <c r="M23" s="152"/>
      <c r="N23" s="152"/>
      <c r="O23" s="152"/>
      <c r="P23" s="152"/>
      <c r="Q23" s="152"/>
      <c r="R23" s="152"/>
      <c r="S23" s="152"/>
      <c r="T23" s="152"/>
      <c r="U23" s="152"/>
      <c r="V23" s="152"/>
      <c r="W23" s="152"/>
      <c r="X23" s="152"/>
      <c r="Y23" s="152"/>
      <c r="Z23" s="152"/>
      <c r="AA23" s="152"/>
      <c r="AB23" s="152"/>
      <c r="AC23" s="152"/>
      <c r="AD23" s="152"/>
      <c r="AE23" s="152"/>
      <c r="AF23" s="152"/>
      <c r="AG23" s="152"/>
      <c r="AH23" s="152"/>
      <c r="AI23" s="152"/>
      <c r="AJ23" s="152"/>
      <c r="AK23" s="152"/>
      <c r="AL23" s="152"/>
      <c r="AM23" s="152"/>
      <c r="AN23" s="152"/>
      <c r="AO23" s="152"/>
      <c r="AP23" s="152"/>
      <c r="AQ23" s="152"/>
      <c r="AR23" s="152"/>
      <c r="AS23" s="152"/>
      <c r="AT23" s="152"/>
      <c r="AU23" s="152"/>
      <c r="AV23" s="152"/>
      <c r="AW23" s="152"/>
      <c r="AX23" s="152"/>
      <c r="AY23" s="152"/>
      <c r="AZ23" s="152"/>
      <c r="BA23" s="152"/>
      <c r="BB23" s="152"/>
      <c r="BC23" s="152"/>
      <c r="BD23" s="152"/>
      <c r="BE23" s="152"/>
      <c r="BF23" s="152"/>
      <c r="BG23" s="152"/>
      <c r="BH23" s="152"/>
      <c r="BI23" s="152"/>
      <c r="BJ23" s="152"/>
      <c r="BK23" s="152"/>
      <c r="BL23" s="152"/>
      <c r="BM23" s="152"/>
      <c r="BN23" s="152"/>
      <c r="BO23" s="152"/>
      <c r="BP23" s="152"/>
      <c r="BQ23" s="152"/>
      <c r="BR23" s="152"/>
      <c r="BS23" s="152"/>
      <c r="BT23" s="152"/>
      <c r="BU23" s="152"/>
      <c r="BV23" s="152"/>
      <c r="BW23" s="152"/>
      <c r="BX23" s="152"/>
      <c r="BY23" s="152"/>
      <c r="BZ23" s="152"/>
      <c r="CA23" s="152"/>
      <c r="CB23" s="152"/>
      <c r="CC23" s="152"/>
      <c r="CD23" s="152"/>
      <c r="CE23" s="152"/>
      <c r="CF23" s="152"/>
      <c r="CG23" s="152"/>
      <c r="CH23" s="152"/>
      <c r="CI23" s="152"/>
      <c r="CJ23" s="152"/>
      <c r="CK23" s="152"/>
      <c r="CT23" s="55" t="s">
        <v>142</v>
      </c>
      <c r="CU23" s="55" t="s">
        <v>143</v>
      </c>
      <c r="CV23" s="55" t="s">
        <v>50</v>
      </c>
      <c r="CW23" s="53"/>
      <c r="CX23" s="53"/>
      <c r="CY23" s="53"/>
      <c r="CZ23" s="53"/>
      <c r="DA23" s="53"/>
      <c r="DB23" s="53"/>
      <c r="DC23" s="53"/>
      <c r="DD23" s="53"/>
    </row>
    <row r="24" spans="2:108" ht="35.25" customHeight="1" x14ac:dyDescent="0.2">
      <c r="B24" s="35">
        <f>+BF24</f>
        <v>0</v>
      </c>
      <c r="C24" s="149"/>
      <c r="D24" s="150"/>
      <c r="E24" s="150"/>
      <c r="F24" s="150"/>
      <c r="G24" s="150"/>
      <c r="H24" s="150"/>
      <c r="I24" s="150"/>
      <c r="J24" s="150"/>
      <c r="K24" s="150"/>
      <c r="L24" s="150"/>
      <c r="M24" s="150"/>
      <c r="N24" s="150"/>
      <c r="O24" s="150"/>
      <c r="P24" s="150"/>
      <c r="Q24" s="150"/>
      <c r="R24" s="150"/>
      <c r="S24" s="150"/>
      <c r="T24" s="150"/>
      <c r="U24" s="150"/>
      <c r="V24" s="150"/>
      <c r="W24" s="150"/>
      <c r="X24" s="137"/>
      <c r="Y24" s="138"/>
      <c r="Z24" s="138"/>
      <c r="AA24" s="138"/>
      <c r="AB24" s="138"/>
      <c r="AC24" s="138"/>
      <c r="AD24" s="138"/>
      <c r="AE24" s="138"/>
      <c r="AF24" s="138"/>
      <c r="AG24" s="138"/>
      <c r="AH24" s="138"/>
      <c r="AI24" s="138"/>
      <c r="AJ24" s="138"/>
      <c r="AK24" s="138"/>
      <c r="AL24" s="138"/>
      <c r="AM24" s="138"/>
      <c r="AN24" s="138"/>
      <c r="AO24" s="139"/>
      <c r="AP24" s="310"/>
      <c r="AQ24" s="311"/>
      <c r="AR24" s="310"/>
      <c r="AS24" s="311"/>
      <c r="AT24" s="312"/>
      <c r="AU24" s="313"/>
      <c r="AV24" s="314"/>
      <c r="AW24" s="136"/>
      <c r="AX24" s="136"/>
      <c r="AY24" s="154"/>
      <c r="AZ24" s="155"/>
      <c r="BA24" s="155"/>
      <c r="BB24" s="155"/>
      <c r="BC24" s="155"/>
      <c r="BD24" s="155"/>
      <c r="BE24" s="156"/>
      <c r="BF24" s="157"/>
      <c r="BG24" s="157"/>
      <c r="BH24" s="157"/>
      <c r="BI24" s="136"/>
      <c r="BJ24" s="136"/>
      <c r="BK24" s="136"/>
      <c r="BL24" s="136"/>
      <c r="BM24" s="136"/>
      <c r="BN24" s="136"/>
      <c r="BO24" s="157"/>
      <c r="BP24" s="157"/>
      <c r="BQ24" s="157"/>
      <c r="BR24" s="136"/>
      <c r="BS24" s="136"/>
      <c r="BT24" s="136"/>
      <c r="BU24" s="136"/>
      <c r="BV24" s="136"/>
      <c r="BW24" s="136"/>
      <c r="BX24" s="136"/>
      <c r="BY24" s="136"/>
      <c r="BZ24" s="136"/>
      <c r="CA24" s="315"/>
      <c r="CB24" s="155"/>
      <c r="CC24" s="156"/>
      <c r="CD24" s="153"/>
      <c r="CE24" s="153"/>
      <c r="CF24" s="153"/>
      <c r="CG24" s="153"/>
      <c r="CH24" s="153"/>
      <c r="CI24" s="153"/>
      <c r="CJ24" s="153"/>
      <c r="CK24" s="153"/>
      <c r="CS24" s="48" t="b">
        <f t="shared" ref="CS24:CS33" si="0">IF($AJ$13="X",(IF(AND($CD$32&gt;CT24,$CD$32&lt;=CU24),1,0)))</f>
        <v>0</v>
      </c>
      <c r="CT24" s="56">
        <v>0</v>
      </c>
      <c r="CU24" s="57">
        <f>+CU22*2</f>
        <v>2600000</v>
      </c>
      <c r="CV24" s="58">
        <f>+$CU$22*30</f>
        <v>39000000</v>
      </c>
      <c r="CW24" s="59">
        <v>30</v>
      </c>
      <c r="CX24" s="53"/>
      <c r="CY24" s="53"/>
      <c r="CZ24" s="53"/>
      <c r="DA24" s="53"/>
      <c r="DB24" s="53"/>
      <c r="DC24" s="53"/>
      <c r="DD24" s="53"/>
    </row>
    <row r="25" spans="2:108" ht="35.25" customHeight="1" x14ac:dyDescent="0.2">
      <c r="B25" s="35">
        <f t="shared" ref="B25:B31" si="1">+BF25</f>
        <v>0</v>
      </c>
      <c r="C25" s="149"/>
      <c r="D25" s="150"/>
      <c r="E25" s="150"/>
      <c r="F25" s="150"/>
      <c r="G25" s="150"/>
      <c r="H25" s="150"/>
      <c r="I25" s="150"/>
      <c r="J25" s="150"/>
      <c r="K25" s="150"/>
      <c r="L25" s="150"/>
      <c r="M25" s="150"/>
      <c r="N25" s="150"/>
      <c r="O25" s="150"/>
      <c r="P25" s="150"/>
      <c r="Q25" s="150"/>
      <c r="R25" s="150"/>
      <c r="S25" s="150"/>
      <c r="T25" s="150"/>
      <c r="U25" s="150"/>
      <c r="V25" s="150"/>
      <c r="W25" s="150"/>
      <c r="X25" s="137"/>
      <c r="Y25" s="138"/>
      <c r="Z25" s="138"/>
      <c r="AA25" s="138"/>
      <c r="AB25" s="138"/>
      <c r="AC25" s="138"/>
      <c r="AD25" s="138"/>
      <c r="AE25" s="138"/>
      <c r="AF25" s="138"/>
      <c r="AG25" s="138"/>
      <c r="AH25" s="138"/>
      <c r="AI25" s="138"/>
      <c r="AJ25" s="138"/>
      <c r="AK25" s="138"/>
      <c r="AL25" s="138"/>
      <c r="AM25" s="138"/>
      <c r="AN25" s="138"/>
      <c r="AO25" s="139"/>
      <c r="AP25" s="310"/>
      <c r="AQ25" s="311"/>
      <c r="AR25" s="310"/>
      <c r="AS25" s="311"/>
      <c r="AT25" s="312"/>
      <c r="AU25" s="313"/>
      <c r="AV25" s="314"/>
      <c r="AW25" s="136"/>
      <c r="AX25" s="136"/>
      <c r="AY25" s="154"/>
      <c r="AZ25" s="155"/>
      <c r="BA25" s="155"/>
      <c r="BB25" s="155"/>
      <c r="BC25" s="155"/>
      <c r="BD25" s="155"/>
      <c r="BE25" s="156"/>
      <c r="BF25" s="157"/>
      <c r="BG25" s="157"/>
      <c r="BH25" s="157"/>
      <c r="BI25" s="136"/>
      <c r="BJ25" s="136"/>
      <c r="BK25" s="136"/>
      <c r="BL25" s="136"/>
      <c r="BM25" s="136"/>
      <c r="BN25" s="136"/>
      <c r="BO25" s="157"/>
      <c r="BP25" s="157"/>
      <c r="BQ25" s="157"/>
      <c r="BR25" s="136"/>
      <c r="BS25" s="136"/>
      <c r="BT25" s="136"/>
      <c r="BU25" s="136"/>
      <c r="BV25" s="136"/>
      <c r="BW25" s="136"/>
      <c r="BX25" s="136"/>
      <c r="BY25" s="136"/>
      <c r="BZ25" s="136"/>
      <c r="CA25" s="315"/>
      <c r="CB25" s="155"/>
      <c r="CC25" s="156"/>
      <c r="CD25" s="153"/>
      <c r="CE25" s="153"/>
      <c r="CF25" s="153"/>
      <c r="CG25" s="153"/>
      <c r="CH25" s="153"/>
      <c r="CI25" s="153"/>
      <c r="CJ25" s="153"/>
      <c r="CK25" s="153"/>
      <c r="CS25" s="48" t="b">
        <f t="shared" si="0"/>
        <v>0</v>
      </c>
      <c r="CT25" s="56">
        <f>+CU24+0.1</f>
        <v>2600000.1</v>
      </c>
      <c r="CU25" s="60">
        <f>+CU22*4</f>
        <v>5200000</v>
      </c>
      <c r="CV25" s="58">
        <f>+$CU$22*20</f>
        <v>26000000</v>
      </c>
      <c r="CW25" s="59">
        <v>20</v>
      </c>
      <c r="CX25" s="53"/>
      <c r="CY25" s="53"/>
      <c r="CZ25" s="53"/>
      <c r="DA25" s="53"/>
      <c r="DB25" s="53"/>
      <c r="DC25" s="53"/>
      <c r="DD25" s="53"/>
    </row>
    <row r="26" spans="2:108" ht="35.25" customHeight="1" x14ac:dyDescent="0.2">
      <c r="B26" s="35">
        <f t="shared" si="1"/>
        <v>0</v>
      </c>
      <c r="C26" s="149"/>
      <c r="D26" s="150"/>
      <c r="E26" s="150"/>
      <c r="F26" s="150"/>
      <c r="G26" s="150"/>
      <c r="H26" s="150"/>
      <c r="I26" s="150"/>
      <c r="J26" s="150"/>
      <c r="K26" s="150"/>
      <c r="L26" s="150"/>
      <c r="M26" s="150"/>
      <c r="N26" s="150"/>
      <c r="O26" s="150"/>
      <c r="P26" s="150"/>
      <c r="Q26" s="150"/>
      <c r="R26" s="150"/>
      <c r="S26" s="150"/>
      <c r="T26" s="150"/>
      <c r="U26" s="150"/>
      <c r="V26" s="150"/>
      <c r="W26" s="150"/>
      <c r="X26" s="137"/>
      <c r="Y26" s="138"/>
      <c r="Z26" s="138"/>
      <c r="AA26" s="138"/>
      <c r="AB26" s="138"/>
      <c r="AC26" s="138"/>
      <c r="AD26" s="138"/>
      <c r="AE26" s="138"/>
      <c r="AF26" s="138"/>
      <c r="AG26" s="138"/>
      <c r="AH26" s="138"/>
      <c r="AI26" s="138"/>
      <c r="AJ26" s="138"/>
      <c r="AK26" s="138"/>
      <c r="AL26" s="138"/>
      <c r="AM26" s="138"/>
      <c r="AN26" s="138"/>
      <c r="AO26" s="139"/>
      <c r="AP26" s="310"/>
      <c r="AQ26" s="311"/>
      <c r="AR26" s="310"/>
      <c r="AS26" s="311"/>
      <c r="AT26" s="312"/>
      <c r="AU26" s="313"/>
      <c r="AV26" s="314"/>
      <c r="AW26" s="136"/>
      <c r="AX26" s="136"/>
      <c r="AY26" s="154"/>
      <c r="AZ26" s="155"/>
      <c r="BA26" s="155"/>
      <c r="BB26" s="155"/>
      <c r="BC26" s="155"/>
      <c r="BD26" s="155"/>
      <c r="BE26" s="156"/>
      <c r="BF26" s="157"/>
      <c r="BG26" s="157"/>
      <c r="BH26" s="157"/>
      <c r="BI26" s="136"/>
      <c r="BJ26" s="136"/>
      <c r="BK26" s="136"/>
      <c r="BL26" s="136"/>
      <c r="BM26" s="136"/>
      <c r="BN26" s="136"/>
      <c r="BO26" s="157"/>
      <c r="BP26" s="157"/>
      <c r="BQ26" s="157"/>
      <c r="BR26" s="136"/>
      <c r="BS26" s="136"/>
      <c r="BT26" s="136"/>
      <c r="BU26" s="136"/>
      <c r="BV26" s="136"/>
      <c r="BW26" s="136"/>
      <c r="BX26" s="136"/>
      <c r="BY26" s="136"/>
      <c r="BZ26" s="136"/>
      <c r="CA26" s="315"/>
      <c r="CB26" s="155"/>
      <c r="CC26" s="156"/>
      <c r="CD26" s="153"/>
      <c r="CE26" s="153"/>
      <c r="CF26" s="153"/>
      <c r="CG26" s="153"/>
      <c r="CH26" s="153"/>
      <c r="CI26" s="153"/>
      <c r="CJ26" s="153"/>
      <c r="CK26" s="153"/>
      <c r="CS26" s="48" t="b">
        <f t="shared" si="0"/>
        <v>0</v>
      </c>
      <c r="CT26" s="56">
        <f>+CU25+0.1</f>
        <v>5200000.0999999996</v>
      </c>
      <c r="CU26" s="60">
        <f>+CU22*5</f>
        <v>6500000</v>
      </c>
      <c r="CV26" s="58">
        <v>0</v>
      </c>
      <c r="CW26" s="59">
        <v>20</v>
      </c>
      <c r="CX26" s="53"/>
      <c r="CY26" s="53"/>
      <c r="CZ26" s="53"/>
      <c r="DA26" s="53"/>
      <c r="DB26" s="53"/>
      <c r="DC26" s="53"/>
      <c r="DD26" s="53"/>
    </row>
    <row r="27" spans="2:108" ht="35.25" customHeight="1" x14ac:dyDescent="0.2">
      <c r="B27" s="35">
        <f t="shared" si="1"/>
        <v>0</v>
      </c>
      <c r="C27" s="149"/>
      <c r="D27" s="150"/>
      <c r="E27" s="150"/>
      <c r="F27" s="150"/>
      <c r="G27" s="150"/>
      <c r="H27" s="150"/>
      <c r="I27" s="150"/>
      <c r="J27" s="150"/>
      <c r="K27" s="150"/>
      <c r="L27" s="150"/>
      <c r="M27" s="150"/>
      <c r="N27" s="150"/>
      <c r="O27" s="150"/>
      <c r="P27" s="150"/>
      <c r="Q27" s="150"/>
      <c r="R27" s="150"/>
      <c r="S27" s="150"/>
      <c r="T27" s="150"/>
      <c r="U27" s="150"/>
      <c r="V27" s="150"/>
      <c r="W27" s="150"/>
      <c r="X27" s="137"/>
      <c r="Y27" s="138"/>
      <c r="Z27" s="138"/>
      <c r="AA27" s="138"/>
      <c r="AB27" s="138"/>
      <c r="AC27" s="138"/>
      <c r="AD27" s="138"/>
      <c r="AE27" s="138"/>
      <c r="AF27" s="138"/>
      <c r="AG27" s="138"/>
      <c r="AH27" s="138"/>
      <c r="AI27" s="138"/>
      <c r="AJ27" s="138"/>
      <c r="AK27" s="138"/>
      <c r="AL27" s="138"/>
      <c r="AM27" s="138"/>
      <c r="AN27" s="138"/>
      <c r="AO27" s="139"/>
      <c r="AP27" s="310"/>
      <c r="AQ27" s="311"/>
      <c r="AR27" s="310"/>
      <c r="AS27" s="311"/>
      <c r="AT27" s="312"/>
      <c r="AU27" s="313"/>
      <c r="AV27" s="314"/>
      <c r="AW27" s="136"/>
      <c r="AX27" s="136"/>
      <c r="AY27" s="154"/>
      <c r="AZ27" s="155"/>
      <c r="BA27" s="155"/>
      <c r="BB27" s="155"/>
      <c r="BC27" s="155"/>
      <c r="BD27" s="155"/>
      <c r="BE27" s="156"/>
      <c r="BF27" s="157"/>
      <c r="BG27" s="157"/>
      <c r="BH27" s="157"/>
      <c r="BI27" s="136"/>
      <c r="BJ27" s="136"/>
      <c r="BK27" s="136"/>
      <c r="BL27" s="136"/>
      <c r="BM27" s="136"/>
      <c r="BN27" s="136"/>
      <c r="BO27" s="157"/>
      <c r="BP27" s="157"/>
      <c r="BQ27" s="157"/>
      <c r="BR27" s="136"/>
      <c r="BS27" s="136"/>
      <c r="BT27" s="136"/>
      <c r="BU27" s="136"/>
      <c r="BV27" s="136"/>
      <c r="BW27" s="136"/>
      <c r="BX27" s="136"/>
      <c r="BY27" s="136"/>
      <c r="BZ27" s="136"/>
      <c r="CA27" s="315"/>
      <c r="CB27" s="155"/>
      <c r="CC27" s="156"/>
      <c r="CD27" s="153"/>
      <c r="CE27" s="153"/>
      <c r="CF27" s="153"/>
      <c r="CG27" s="153"/>
      <c r="CH27" s="153"/>
      <c r="CI27" s="153"/>
      <c r="CJ27" s="153"/>
      <c r="CK27" s="153"/>
      <c r="CS27" s="48" t="b">
        <f t="shared" si="0"/>
        <v>0</v>
      </c>
      <c r="CT27" s="56">
        <f t="shared" ref="CT27:CT32" si="2">+CU26+0.1</f>
        <v>6500000.0999999996</v>
      </c>
      <c r="CU27" s="60">
        <f>+CU22*4</f>
        <v>5200000</v>
      </c>
      <c r="CV27" s="58">
        <f>+$CU$22*20</f>
        <v>26000000</v>
      </c>
      <c r="CW27" s="59">
        <v>12</v>
      </c>
      <c r="CX27" s="53"/>
      <c r="CY27" s="53"/>
      <c r="CZ27" s="53"/>
      <c r="DA27" s="53"/>
      <c r="DB27" s="53"/>
      <c r="DC27" s="53"/>
      <c r="DD27" s="53"/>
    </row>
    <row r="28" spans="2:108" ht="35.25" customHeight="1" x14ac:dyDescent="0.2">
      <c r="B28" s="35">
        <f t="shared" si="1"/>
        <v>0</v>
      </c>
      <c r="C28" s="149"/>
      <c r="D28" s="150"/>
      <c r="E28" s="150"/>
      <c r="F28" s="150"/>
      <c r="G28" s="150"/>
      <c r="H28" s="150"/>
      <c r="I28" s="150"/>
      <c r="J28" s="150"/>
      <c r="K28" s="150"/>
      <c r="L28" s="150"/>
      <c r="M28" s="150"/>
      <c r="N28" s="150"/>
      <c r="O28" s="150"/>
      <c r="P28" s="150"/>
      <c r="Q28" s="150"/>
      <c r="R28" s="150"/>
      <c r="S28" s="150"/>
      <c r="T28" s="150"/>
      <c r="U28" s="150"/>
      <c r="V28" s="150"/>
      <c r="W28" s="150"/>
      <c r="X28" s="137"/>
      <c r="Y28" s="138"/>
      <c r="Z28" s="138"/>
      <c r="AA28" s="138"/>
      <c r="AB28" s="138"/>
      <c r="AC28" s="138"/>
      <c r="AD28" s="138"/>
      <c r="AE28" s="138"/>
      <c r="AF28" s="138"/>
      <c r="AG28" s="138"/>
      <c r="AH28" s="138"/>
      <c r="AI28" s="138"/>
      <c r="AJ28" s="138"/>
      <c r="AK28" s="138"/>
      <c r="AL28" s="138"/>
      <c r="AM28" s="138"/>
      <c r="AN28" s="138"/>
      <c r="AO28" s="139"/>
      <c r="AP28" s="310"/>
      <c r="AQ28" s="311"/>
      <c r="AR28" s="310"/>
      <c r="AS28" s="311"/>
      <c r="AT28" s="312"/>
      <c r="AU28" s="313"/>
      <c r="AV28" s="314"/>
      <c r="AW28" s="136"/>
      <c r="AX28" s="136"/>
      <c r="AY28" s="154"/>
      <c r="AZ28" s="155"/>
      <c r="BA28" s="155"/>
      <c r="BB28" s="155"/>
      <c r="BC28" s="155"/>
      <c r="BD28" s="155"/>
      <c r="BE28" s="156"/>
      <c r="BF28" s="157"/>
      <c r="BG28" s="157"/>
      <c r="BH28" s="157"/>
      <c r="BI28" s="136"/>
      <c r="BJ28" s="136"/>
      <c r="BK28" s="136"/>
      <c r="BL28" s="136"/>
      <c r="BM28" s="136"/>
      <c r="BN28" s="136"/>
      <c r="BO28" s="157"/>
      <c r="BP28" s="157"/>
      <c r="BQ28" s="157"/>
      <c r="BR28" s="136"/>
      <c r="BS28" s="136"/>
      <c r="BT28" s="136"/>
      <c r="BU28" s="136"/>
      <c r="BV28" s="136"/>
      <c r="BW28" s="136"/>
      <c r="BX28" s="136"/>
      <c r="BY28" s="136"/>
      <c r="BZ28" s="136"/>
      <c r="CA28" s="315"/>
      <c r="CB28" s="155"/>
      <c r="CC28" s="156"/>
      <c r="CD28" s="153"/>
      <c r="CE28" s="153"/>
      <c r="CF28" s="153"/>
      <c r="CG28" s="153"/>
      <c r="CH28" s="153"/>
      <c r="CI28" s="153"/>
      <c r="CJ28" s="153"/>
      <c r="CK28" s="153"/>
      <c r="CS28" s="48" t="b">
        <f t="shared" si="0"/>
        <v>0</v>
      </c>
      <c r="CT28" s="56">
        <f>+CU27+1</f>
        <v>5200001</v>
      </c>
      <c r="CU28" s="60">
        <v>0</v>
      </c>
      <c r="CV28" s="58">
        <f>+$CU$22*1</f>
        <v>1300000</v>
      </c>
      <c r="CW28" s="59">
        <v>0</v>
      </c>
      <c r="CX28" s="53"/>
      <c r="CY28" s="53"/>
      <c r="CZ28" s="53"/>
      <c r="DA28" s="53"/>
      <c r="DB28" s="53"/>
      <c r="DC28" s="53"/>
      <c r="DD28" s="53"/>
    </row>
    <row r="29" spans="2:108" ht="35.25" customHeight="1" x14ac:dyDescent="0.2">
      <c r="B29" s="35">
        <f t="shared" si="1"/>
        <v>0</v>
      </c>
      <c r="C29" s="149"/>
      <c r="D29" s="150"/>
      <c r="E29" s="150"/>
      <c r="F29" s="150"/>
      <c r="G29" s="150"/>
      <c r="H29" s="150"/>
      <c r="I29" s="150"/>
      <c r="J29" s="150"/>
      <c r="K29" s="150"/>
      <c r="L29" s="150"/>
      <c r="M29" s="150"/>
      <c r="N29" s="150"/>
      <c r="O29" s="150"/>
      <c r="P29" s="150"/>
      <c r="Q29" s="150"/>
      <c r="R29" s="150"/>
      <c r="S29" s="150"/>
      <c r="T29" s="150"/>
      <c r="U29" s="150"/>
      <c r="V29" s="150"/>
      <c r="W29" s="150"/>
      <c r="X29" s="137"/>
      <c r="Y29" s="138"/>
      <c r="Z29" s="138"/>
      <c r="AA29" s="138"/>
      <c r="AB29" s="138"/>
      <c r="AC29" s="138"/>
      <c r="AD29" s="138"/>
      <c r="AE29" s="138"/>
      <c r="AF29" s="138"/>
      <c r="AG29" s="138"/>
      <c r="AH29" s="138"/>
      <c r="AI29" s="138"/>
      <c r="AJ29" s="138"/>
      <c r="AK29" s="138"/>
      <c r="AL29" s="138"/>
      <c r="AM29" s="138"/>
      <c r="AN29" s="138"/>
      <c r="AO29" s="139"/>
      <c r="AP29" s="310"/>
      <c r="AQ29" s="311"/>
      <c r="AR29" s="310"/>
      <c r="AS29" s="311"/>
      <c r="AT29" s="312"/>
      <c r="AU29" s="313"/>
      <c r="AV29" s="314"/>
      <c r="AW29" s="136"/>
      <c r="AX29" s="136"/>
      <c r="AY29" s="154"/>
      <c r="AZ29" s="155"/>
      <c r="BA29" s="155"/>
      <c r="BB29" s="155"/>
      <c r="BC29" s="155"/>
      <c r="BD29" s="155"/>
      <c r="BE29" s="156"/>
      <c r="BF29" s="157"/>
      <c r="BG29" s="157"/>
      <c r="BH29" s="157"/>
      <c r="BI29" s="136"/>
      <c r="BJ29" s="136"/>
      <c r="BK29" s="136"/>
      <c r="BL29" s="136"/>
      <c r="BM29" s="136"/>
      <c r="BN29" s="136"/>
      <c r="BO29" s="157"/>
      <c r="BP29" s="157"/>
      <c r="BQ29" s="157"/>
      <c r="BR29" s="136"/>
      <c r="BS29" s="136"/>
      <c r="BT29" s="136"/>
      <c r="BU29" s="136"/>
      <c r="BV29" s="136"/>
      <c r="BW29" s="136"/>
      <c r="BX29" s="136"/>
      <c r="BY29" s="136"/>
      <c r="BZ29" s="136"/>
      <c r="CA29" s="315"/>
      <c r="CB29" s="155"/>
      <c r="CC29" s="156"/>
      <c r="CD29" s="153"/>
      <c r="CE29" s="153"/>
      <c r="CF29" s="153"/>
      <c r="CG29" s="153"/>
      <c r="CH29" s="153"/>
      <c r="CI29" s="153"/>
      <c r="CJ29" s="153"/>
      <c r="CK29" s="153"/>
      <c r="CS29" s="48" t="b">
        <f t="shared" si="0"/>
        <v>0</v>
      </c>
      <c r="CT29" s="56">
        <f t="shared" si="2"/>
        <v>0.1</v>
      </c>
      <c r="CU29" s="60">
        <v>0</v>
      </c>
      <c r="CV29" s="58">
        <f>+$CU$22*1</f>
        <v>1300000</v>
      </c>
      <c r="CW29" s="59">
        <v>0</v>
      </c>
      <c r="CX29" s="53"/>
      <c r="CY29" s="53"/>
      <c r="CZ29" s="53"/>
      <c r="DA29" s="53"/>
      <c r="DB29" s="53"/>
      <c r="DC29" s="53"/>
      <c r="DD29" s="53"/>
    </row>
    <row r="30" spans="2:108" ht="35.25" customHeight="1" x14ac:dyDescent="0.2">
      <c r="B30" s="35">
        <f t="shared" si="1"/>
        <v>0</v>
      </c>
      <c r="C30" s="149"/>
      <c r="D30" s="150"/>
      <c r="E30" s="150"/>
      <c r="F30" s="150"/>
      <c r="G30" s="150"/>
      <c r="H30" s="150"/>
      <c r="I30" s="150"/>
      <c r="J30" s="150"/>
      <c r="K30" s="150"/>
      <c r="L30" s="150"/>
      <c r="M30" s="150"/>
      <c r="N30" s="150"/>
      <c r="O30" s="150"/>
      <c r="P30" s="150"/>
      <c r="Q30" s="150"/>
      <c r="R30" s="150"/>
      <c r="S30" s="150"/>
      <c r="T30" s="150"/>
      <c r="U30" s="150"/>
      <c r="V30" s="150"/>
      <c r="W30" s="150"/>
      <c r="X30" s="137"/>
      <c r="Y30" s="138"/>
      <c r="Z30" s="138"/>
      <c r="AA30" s="138"/>
      <c r="AB30" s="138"/>
      <c r="AC30" s="138"/>
      <c r="AD30" s="138"/>
      <c r="AE30" s="138"/>
      <c r="AF30" s="138"/>
      <c r="AG30" s="138"/>
      <c r="AH30" s="138"/>
      <c r="AI30" s="138"/>
      <c r="AJ30" s="138"/>
      <c r="AK30" s="138"/>
      <c r="AL30" s="138"/>
      <c r="AM30" s="138"/>
      <c r="AN30" s="138"/>
      <c r="AO30" s="139"/>
      <c r="AP30" s="310"/>
      <c r="AQ30" s="311"/>
      <c r="AR30" s="310"/>
      <c r="AS30" s="311"/>
      <c r="AT30" s="312"/>
      <c r="AU30" s="313"/>
      <c r="AV30" s="314"/>
      <c r="AW30" s="136"/>
      <c r="AX30" s="136"/>
      <c r="AY30" s="154"/>
      <c r="AZ30" s="155"/>
      <c r="BA30" s="155"/>
      <c r="BB30" s="155"/>
      <c r="BC30" s="155"/>
      <c r="BD30" s="155"/>
      <c r="BE30" s="156"/>
      <c r="BF30" s="157"/>
      <c r="BG30" s="157"/>
      <c r="BH30" s="157"/>
      <c r="BI30" s="136"/>
      <c r="BJ30" s="136"/>
      <c r="BK30" s="136"/>
      <c r="BL30" s="136"/>
      <c r="BM30" s="136"/>
      <c r="BN30" s="136"/>
      <c r="BO30" s="157"/>
      <c r="BP30" s="157"/>
      <c r="BQ30" s="157"/>
      <c r="BR30" s="136"/>
      <c r="BS30" s="136"/>
      <c r="BT30" s="136"/>
      <c r="BU30" s="136"/>
      <c r="BV30" s="136"/>
      <c r="BW30" s="136"/>
      <c r="BX30" s="136"/>
      <c r="BY30" s="136"/>
      <c r="BZ30" s="136"/>
      <c r="CA30" s="315"/>
      <c r="CB30" s="155"/>
      <c r="CC30" s="156"/>
      <c r="CD30" s="153"/>
      <c r="CE30" s="153"/>
      <c r="CF30" s="153"/>
      <c r="CG30" s="153"/>
      <c r="CH30" s="153"/>
      <c r="CI30" s="153"/>
      <c r="CJ30" s="153"/>
      <c r="CK30" s="153"/>
      <c r="CS30" s="48" t="b">
        <f t="shared" si="0"/>
        <v>0</v>
      </c>
      <c r="CT30" s="56">
        <f t="shared" si="2"/>
        <v>0.1</v>
      </c>
      <c r="CU30" s="60">
        <v>0</v>
      </c>
      <c r="CV30" s="58">
        <f>+$CU$22*1</f>
        <v>1300000</v>
      </c>
      <c r="CW30" s="59">
        <v>0</v>
      </c>
      <c r="CX30" s="53"/>
      <c r="CY30" s="53"/>
      <c r="CZ30" s="53"/>
      <c r="DA30" s="53"/>
      <c r="DB30" s="53"/>
      <c r="DC30" s="53"/>
      <c r="DD30" s="53"/>
    </row>
    <row r="31" spans="2:108" ht="35.25" customHeight="1" x14ac:dyDescent="0.2">
      <c r="B31" s="35">
        <f t="shared" si="1"/>
        <v>0</v>
      </c>
      <c r="C31" s="149"/>
      <c r="D31" s="150"/>
      <c r="E31" s="150"/>
      <c r="F31" s="150"/>
      <c r="G31" s="150"/>
      <c r="H31" s="150"/>
      <c r="I31" s="150"/>
      <c r="J31" s="150"/>
      <c r="K31" s="150"/>
      <c r="L31" s="150"/>
      <c r="M31" s="150"/>
      <c r="N31" s="150"/>
      <c r="O31" s="150"/>
      <c r="P31" s="150"/>
      <c r="Q31" s="150"/>
      <c r="R31" s="150"/>
      <c r="S31" s="150"/>
      <c r="T31" s="150"/>
      <c r="U31" s="150"/>
      <c r="V31" s="150"/>
      <c r="W31" s="150"/>
      <c r="X31" s="137"/>
      <c r="Y31" s="138"/>
      <c r="Z31" s="138"/>
      <c r="AA31" s="138"/>
      <c r="AB31" s="138"/>
      <c r="AC31" s="138"/>
      <c r="AD31" s="138"/>
      <c r="AE31" s="138"/>
      <c r="AF31" s="138"/>
      <c r="AG31" s="138"/>
      <c r="AH31" s="138"/>
      <c r="AI31" s="138"/>
      <c r="AJ31" s="138"/>
      <c r="AK31" s="138"/>
      <c r="AL31" s="138"/>
      <c r="AM31" s="138"/>
      <c r="AN31" s="138"/>
      <c r="AO31" s="139"/>
      <c r="AP31" s="310"/>
      <c r="AQ31" s="311"/>
      <c r="AR31" s="310"/>
      <c r="AS31" s="311"/>
      <c r="AT31" s="312"/>
      <c r="AU31" s="313"/>
      <c r="AV31" s="314"/>
      <c r="AW31" s="136"/>
      <c r="AX31" s="136"/>
      <c r="AY31" s="154"/>
      <c r="AZ31" s="155"/>
      <c r="BA31" s="155"/>
      <c r="BB31" s="155"/>
      <c r="BC31" s="155"/>
      <c r="BD31" s="155"/>
      <c r="BE31" s="156"/>
      <c r="BF31" s="157"/>
      <c r="BG31" s="157"/>
      <c r="BH31" s="157"/>
      <c r="BI31" s="136"/>
      <c r="BJ31" s="136"/>
      <c r="BK31" s="136"/>
      <c r="BL31" s="136"/>
      <c r="BM31" s="136"/>
      <c r="BN31" s="136"/>
      <c r="BO31" s="157"/>
      <c r="BP31" s="157"/>
      <c r="BQ31" s="157"/>
      <c r="BR31" s="136"/>
      <c r="BS31" s="136"/>
      <c r="BT31" s="136"/>
      <c r="BU31" s="136"/>
      <c r="BV31" s="136"/>
      <c r="BW31" s="136"/>
      <c r="BX31" s="136"/>
      <c r="BY31" s="136"/>
      <c r="BZ31" s="136"/>
      <c r="CA31" s="315"/>
      <c r="CB31" s="155"/>
      <c r="CC31" s="156"/>
      <c r="CD31" s="153"/>
      <c r="CE31" s="153"/>
      <c r="CF31" s="153"/>
      <c r="CG31" s="153"/>
      <c r="CH31" s="153"/>
      <c r="CI31" s="153"/>
      <c r="CJ31" s="153"/>
      <c r="CK31" s="153"/>
      <c r="CS31" s="48" t="b">
        <f t="shared" si="0"/>
        <v>0</v>
      </c>
      <c r="CT31" s="56">
        <f t="shared" si="2"/>
        <v>0.1</v>
      </c>
      <c r="CU31" s="60">
        <v>0</v>
      </c>
      <c r="CV31" s="58">
        <f>+$CU$22*1</f>
        <v>1300000</v>
      </c>
      <c r="CW31" s="59">
        <v>0</v>
      </c>
      <c r="CX31" s="53"/>
      <c r="CY31" s="53"/>
      <c r="CZ31" s="53"/>
      <c r="DA31" s="53"/>
      <c r="DB31" s="53"/>
      <c r="DC31" s="53"/>
      <c r="DD31" s="53"/>
    </row>
    <row r="32" spans="2:108" ht="21.75" customHeight="1" x14ac:dyDescent="0.2">
      <c r="BU32" s="308" t="s">
        <v>167</v>
      </c>
      <c r="BV32" s="308"/>
      <c r="BW32" s="308"/>
      <c r="BX32" s="308"/>
      <c r="BY32" s="308"/>
      <c r="BZ32" s="308"/>
      <c r="CA32" s="308"/>
      <c r="CB32" s="308"/>
      <c r="CC32" s="308"/>
      <c r="CD32" s="309">
        <f>+CD22+CD24+CD25+CD26+CD27+CD28+CD29+CD30+CD31</f>
        <v>0</v>
      </c>
      <c r="CE32" s="309"/>
      <c r="CF32" s="309"/>
      <c r="CG32" s="309"/>
      <c r="CH32" s="309"/>
      <c r="CI32" s="309"/>
      <c r="CJ32" s="309"/>
      <c r="CK32" s="309"/>
      <c r="CS32" s="48" t="b">
        <f t="shared" si="0"/>
        <v>0</v>
      </c>
      <c r="CT32" s="56">
        <f t="shared" si="2"/>
        <v>0.1</v>
      </c>
      <c r="CU32" s="60">
        <v>0</v>
      </c>
      <c r="CV32" s="58">
        <f>+$CU$22*4</f>
        <v>5200000</v>
      </c>
      <c r="CW32" s="61">
        <v>0</v>
      </c>
      <c r="CX32" s="62"/>
      <c r="CY32" s="62"/>
      <c r="CZ32" s="62"/>
      <c r="DA32" s="62"/>
      <c r="DB32" s="62"/>
      <c r="DC32" s="62"/>
      <c r="DD32" s="62"/>
    </row>
    <row r="33" spans="3:171" ht="27" customHeight="1" x14ac:dyDescent="0.2">
      <c r="C33" s="127"/>
      <c r="D33" s="133" t="s">
        <v>303</v>
      </c>
      <c r="E33" s="134"/>
      <c r="F33" s="134"/>
      <c r="G33" s="134"/>
      <c r="H33" s="134"/>
      <c r="I33" s="134"/>
      <c r="J33" s="134"/>
      <c r="K33" s="134"/>
      <c r="L33" s="134"/>
      <c r="M33" s="134"/>
      <c r="N33" s="134"/>
      <c r="O33" s="134"/>
      <c r="P33" s="134"/>
      <c r="Q33" s="134"/>
      <c r="R33" s="134"/>
      <c r="S33" s="134"/>
      <c r="T33" s="134"/>
      <c r="U33" s="134"/>
      <c r="V33" s="134"/>
      <c r="W33" s="134"/>
      <c r="X33" s="134"/>
      <c r="Y33" s="134"/>
      <c r="Z33" s="134"/>
      <c r="AA33" s="134"/>
      <c r="AB33" s="134"/>
      <c r="AC33" s="134"/>
      <c r="AD33" s="134"/>
      <c r="AE33" s="134"/>
      <c r="AF33" s="134"/>
      <c r="AG33" s="134"/>
      <c r="AH33" s="134"/>
      <c r="AI33" s="134"/>
      <c r="AJ33" s="134"/>
      <c r="AK33" s="134"/>
      <c r="AL33" s="134"/>
      <c r="AM33" s="134"/>
      <c r="AN33" s="134"/>
      <c r="AO33" s="134"/>
      <c r="AP33" s="134"/>
      <c r="AQ33" s="134"/>
      <c r="AR33" s="134"/>
      <c r="AS33" s="134"/>
      <c r="AT33" s="134"/>
      <c r="AU33" s="134"/>
      <c r="AV33" s="134"/>
      <c r="AW33" s="134"/>
      <c r="AX33" s="134"/>
      <c r="AY33" s="134"/>
      <c r="AZ33" s="134"/>
      <c r="BA33" s="134"/>
      <c r="BB33" s="134"/>
      <c r="BC33" s="134"/>
      <c r="BD33" s="134"/>
      <c r="BE33" s="134"/>
      <c r="BF33" s="134"/>
      <c r="BG33" s="134"/>
      <c r="BH33" s="134"/>
      <c r="BI33" s="134"/>
      <c r="BJ33" s="134"/>
      <c r="BK33" s="134"/>
      <c r="BL33" s="134"/>
      <c r="BM33" s="134"/>
      <c r="BN33" s="134"/>
      <c r="BO33" s="134"/>
      <c r="BP33" s="134"/>
      <c r="BQ33" s="134"/>
      <c r="BR33" s="134"/>
      <c r="BS33" s="134"/>
      <c r="BT33" s="134"/>
      <c r="BU33" s="134"/>
      <c r="BV33" s="134"/>
      <c r="BW33" s="134"/>
      <c r="BX33" s="134"/>
      <c r="BY33" s="134"/>
      <c r="BZ33" s="134"/>
      <c r="CA33" s="134"/>
      <c r="CB33" s="134"/>
      <c r="CC33" s="134"/>
      <c r="CD33" s="134"/>
      <c r="CE33" s="134"/>
      <c r="CF33" s="134"/>
      <c r="CG33" s="134"/>
      <c r="CH33" s="134"/>
      <c r="CI33" s="134"/>
      <c r="CJ33" s="134"/>
      <c r="CK33" s="135"/>
      <c r="CS33" s="48" t="b">
        <f t="shared" si="0"/>
        <v>0</v>
      </c>
      <c r="CT33" s="56">
        <f>+CU32+0.1</f>
        <v>0.1</v>
      </c>
      <c r="CU33" s="60">
        <v>9999999</v>
      </c>
      <c r="CV33" s="58">
        <v>0</v>
      </c>
      <c r="CW33" s="59"/>
      <c r="CX33" s="53"/>
      <c r="CY33" s="53"/>
      <c r="CZ33" s="53"/>
      <c r="DA33" s="53"/>
      <c r="DB33" s="53"/>
      <c r="DC33" s="53"/>
      <c r="DD33" s="53"/>
    </row>
    <row r="34" spans="3:171" ht="22.5" customHeight="1" thickBot="1" x14ac:dyDescent="0.25">
      <c r="C34" s="305" t="s">
        <v>51</v>
      </c>
      <c r="D34" s="306"/>
      <c r="E34" s="307"/>
      <c r="F34" s="299"/>
      <c r="G34" s="299"/>
      <c r="H34" s="296"/>
      <c r="I34" s="297"/>
      <c r="J34" s="297"/>
      <c r="K34" s="297"/>
      <c r="L34" s="297"/>
      <c r="M34" s="297"/>
      <c r="N34" s="297"/>
      <c r="O34" s="298"/>
      <c r="Q34" s="305" t="s">
        <v>53</v>
      </c>
      <c r="R34" s="306"/>
      <c r="S34" s="307"/>
      <c r="T34" s="299"/>
      <c r="U34" s="299"/>
      <c r="V34" s="296"/>
      <c r="W34" s="297"/>
      <c r="X34" s="297"/>
      <c r="Y34" s="297"/>
      <c r="Z34" s="297"/>
      <c r="AA34" s="297"/>
      <c r="AB34" s="297"/>
      <c r="AC34" s="298"/>
      <c r="AE34" s="305" t="s">
        <v>63</v>
      </c>
      <c r="AF34" s="306"/>
      <c r="AG34" s="307"/>
      <c r="AH34" s="299"/>
      <c r="AI34" s="299"/>
      <c r="AJ34" s="296"/>
      <c r="AK34" s="297"/>
      <c r="AL34" s="297"/>
      <c r="AM34" s="297"/>
      <c r="AN34" s="297"/>
      <c r="AO34" s="297"/>
      <c r="AP34" s="297"/>
      <c r="AQ34" s="298"/>
      <c r="AS34" s="305" t="s">
        <v>56</v>
      </c>
      <c r="AT34" s="306"/>
      <c r="AU34" s="307"/>
      <c r="AV34" s="299"/>
      <c r="AW34" s="299"/>
      <c r="AX34" s="296"/>
      <c r="AY34" s="297"/>
      <c r="AZ34" s="297"/>
      <c r="BA34" s="297"/>
      <c r="BB34" s="297"/>
      <c r="BC34" s="297"/>
      <c r="BD34" s="297"/>
      <c r="BE34" s="298"/>
      <c r="BG34" s="303" t="s">
        <v>58</v>
      </c>
      <c r="BH34" s="304"/>
      <c r="BI34" s="304"/>
      <c r="BJ34" s="304"/>
      <c r="BK34" s="299"/>
      <c r="BL34" s="299"/>
      <c r="BM34" s="296"/>
      <c r="BN34" s="297"/>
      <c r="BO34" s="297"/>
      <c r="BP34" s="297"/>
      <c r="BQ34" s="297"/>
      <c r="BR34" s="297"/>
      <c r="BS34" s="297"/>
      <c r="BT34" s="298"/>
      <c r="BW34" s="303" t="s">
        <v>60</v>
      </c>
      <c r="BX34" s="304"/>
      <c r="BY34" s="304"/>
      <c r="BZ34" s="304"/>
      <c r="CA34" s="299"/>
      <c r="CB34" s="299"/>
      <c r="CC34" s="292"/>
      <c r="CD34" s="292"/>
      <c r="CE34" s="292"/>
      <c r="CF34" s="292"/>
      <c r="CG34" s="292"/>
      <c r="CH34" s="292"/>
      <c r="CI34" s="292"/>
      <c r="CJ34" s="292"/>
      <c r="CK34" s="293"/>
      <c r="CS34" s="52" t="b">
        <f>IF(BC13="X",(IF(AND(CD32&lt;=CU27),1,0)))</f>
        <v>0</v>
      </c>
      <c r="CT34" s="56">
        <f>+BF6</f>
        <v>0</v>
      </c>
      <c r="CU34" s="60">
        <f>+CU22*4</f>
        <v>5200000</v>
      </c>
      <c r="CV34" s="63">
        <f>IF(BL21&gt;(CU22*4),0,(CU22*18))</f>
        <v>23400000</v>
      </c>
      <c r="CW34" s="64"/>
      <c r="CX34" s="65"/>
      <c r="CY34" s="65"/>
      <c r="CZ34" s="65"/>
      <c r="DA34" s="65"/>
      <c r="DB34" s="65"/>
      <c r="DC34" s="65"/>
      <c r="DD34" s="65"/>
    </row>
    <row r="35" spans="3:171" ht="21.75" customHeight="1" x14ac:dyDescent="0.2">
      <c r="C35" s="300" t="s">
        <v>52</v>
      </c>
      <c r="D35" s="301"/>
      <c r="E35" s="302"/>
      <c r="F35" s="299"/>
      <c r="G35" s="299"/>
      <c r="H35" s="296"/>
      <c r="I35" s="297"/>
      <c r="J35" s="297"/>
      <c r="K35" s="297"/>
      <c r="L35" s="297"/>
      <c r="M35" s="297"/>
      <c r="N35" s="297"/>
      <c r="O35" s="298"/>
      <c r="Q35" s="300" t="s">
        <v>62</v>
      </c>
      <c r="R35" s="301"/>
      <c r="S35" s="302"/>
      <c r="T35" s="299"/>
      <c r="U35" s="299"/>
      <c r="V35" s="296"/>
      <c r="W35" s="297"/>
      <c r="X35" s="297"/>
      <c r="Y35" s="297"/>
      <c r="Z35" s="297"/>
      <c r="AA35" s="297"/>
      <c r="AB35" s="297"/>
      <c r="AC35" s="298"/>
      <c r="AE35" s="300" t="s">
        <v>64</v>
      </c>
      <c r="AF35" s="301"/>
      <c r="AG35" s="302"/>
      <c r="AH35" s="299"/>
      <c r="AI35" s="299"/>
      <c r="AJ35" s="296"/>
      <c r="AK35" s="297"/>
      <c r="AL35" s="297"/>
      <c r="AM35" s="297"/>
      <c r="AN35" s="297"/>
      <c r="AO35" s="297"/>
      <c r="AP35" s="297"/>
      <c r="AQ35" s="298"/>
      <c r="AS35" s="300" t="s">
        <v>57</v>
      </c>
      <c r="AT35" s="301"/>
      <c r="AU35" s="302"/>
      <c r="AV35" s="299"/>
      <c r="AW35" s="299"/>
      <c r="AX35" s="296"/>
      <c r="AY35" s="297"/>
      <c r="AZ35" s="297"/>
      <c r="BA35" s="297"/>
      <c r="BB35" s="297"/>
      <c r="BC35" s="297"/>
      <c r="BD35" s="297"/>
      <c r="BE35" s="298"/>
      <c r="BG35" s="271" t="s">
        <v>59</v>
      </c>
      <c r="BH35" s="246"/>
      <c r="BI35" s="246"/>
      <c r="BJ35" s="246"/>
      <c r="BK35" s="299"/>
      <c r="BL35" s="299"/>
      <c r="BM35" s="296"/>
      <c r="BN35" s="297"/>
      <c r="BO35" s="297"/>
      <c r="BP35" s="297"/>
      <c r="BQ35" s="297"/>
      <c r="BR35" s="297"/>
      <c r="BS35" s="297"/>
      <c r="BT35" s="298"/>
      <c r="BW35" s="271" t="s">
        <v>61</v>
      </c>
      <c r="BX35" s="246"/>
      <c r="BY35" s="246"/>
      <c r="BZ35" s="246"/>
      <c r="CA35" s="299"/>
      <c r="CB35" s="299"/>
      <c r="CC35" s="292"/>
      <c r="CD35" s="292"/>
      <c r="CE35" s="292"/>
      <c r="CF35" s="292"/>
      <c r="CG35" s="292"/>
      <c r="CH35" s="292"/>
      <c r="CI35" s="292"/>
      <c r="CJ35" s="292"/>
      <c r="CK35" s="293"/>
      <c r="CS35" s="52" t="b">
        <f>IF(BT13="X",(IF(AND(CD32&lt;=CU27),1,0)))</f>
        <v>0</v>
      </c>
      <c r="CT35" s="61">
        <v>0</v>
      </c>
      <c r="CU35" s="61">
        <v>0</v>
      </c>
      <c r="CV35" s="63">
        <f>IF(BL21&gt;(CU22*4),0,(CU22*18))</f>
        <v>23400000</v>
      </c>
      <c r="CW35" s="66"/>
      <c r="CX35" s="66"/>
      <c r="CY35" s="66"/>
      <c r="CZ35" s="66"/>
      <c r="DA35" s="66"/>
      <c r="DB35" s="66"/>
      <c r="DC35" s="66"/>
      <c r="DD35" s="66"/>
    </row>
    <row r="36" spans="3:171" ht="19.5" customHeight="1" x14ac:dyDescent="0.2">
      <c r="CS36" s="53"/>
      <c r="CT36" s="53"/>
      <c r="CU36" s="53"/>
      <c r="CV36" s="53"/>
      <c r="CW36" s="53"/>
      <c r="CX36" s="53"/>
      <c r="CY36" s="53"/>
      <c r="CZ36" s="53"/>
      <c r="DA36" s="53"/>
      <c r="DB36" s="53"/>
      <c r="DC36" s="53"/>
      <c r="DD36" s="53"/>
    </row>
    <row r="37" spans="3:171" ht="24" customHeight="1" x14ac:dyDescent="0.2">
      <c r="C37" s="193" t="s">
        <v>168</v>
      </c>
      <c r="D37" s="193"/>
      <c r="E37" s="193"/>
      <c r="F37" s="193"/>
      <c r="G37" s="193"/>
      <c r="H37" s="193"/>
      <c r="I37" s="193"/>
      <c r="J37" s="193"/>
      <c r="K37" s="193"/>
      <c r="L37" s="294">
        <f>+H34+H35+V34+V35+AJ34+AJ35+AX34+AX35+BM34+BM35+CC34+CC35</f>
        <v>0</v>
      </c>
      <c r="M37" s="294"/>
      <c r="N37" s="294"/>
      <c r="O37" s="294"/>
      <c r="P37" s="294"/>
      <c r="Q37" s="294"/>
      <c r="R37" s="294"/>
      <c r="S37" s="294"/>
      <c r="AA37" s="191" t="s">
        <v>65</v>
      </c>
      <c r="AB37" s="191"/>
      <c r="AC37" s="191"/>
      <c r="AD37" s="191"/>
      <c r="AE37" s="191"/>
      <c r="AF37" s="191"/>
      <c r="AG37" s="191"/>
      <c r="AH37" s="191"/>
      <c r="AI37" s="191"/>
      <c r="AJ37" s="191"/>
      <c r="AK37" s="191"/>
      <c r="AL37" s="191"/>
      <c r="AM37" s="191"/>
      <c r="AN37" s="191"/>
      <c r="AO37" s="191"/>
      <c r="AP37" s="157">
        <v>1</v>
      </c>
      <c r="AQ37" s="157"/>
      <c r="AV37" s="193" t="s">
        <v>169</v>
      </c>
      <c r="AW37" s="191"/>
      <c r="AX37" s="191"/>
      <c r="AY37" s="191"/>
      <c r="AZ37" s="191"/>
      <c r="BA37" s="191"/>
      <c r="BB37" s="191"/>
      <c r="BC37" s="191"/>
      <c r="BD37" s="191"/>
      <c r="BE37" s="191"/>
      <c r="BF37" s="191"/>
      <c r="BG37" s="295" t="str">
        <f>IF($L$37/$AP$37=0,"",$L$37/$AP$37)</f>
        <v/>
      </c>
      <c r="BH37" s="295"/>
      <c r="BI37" s="295"/>
      <c r="BJ37" s="295"/>
      <c r="BK37" s="295"/>
      <c r="BL37" s="295"/>
      <c r="BM37" s="295"/>
      <c r="BN37" s="295"/>
      <c r="CS37" s="53"/>
      <c r="CT37" s="53"/>
      <c r="CU37" s="53"/>
      <c r="CV37" s="53"/>
      <c r="CW37" s="53"/>
      <c r="CX37" s="53"/>
      <c r="CY37" s="53"/>
      <c r="CZ37" s="53"/>
      <c r="DA37" s="53"/>
      <c r="DB37" s="53"/>
      <c r="DC37" s="53"/>
      <c r="DD37" s="53"/>
    </row>
    <row r="38" spans="3:171" ht="15" customHeight="1" x14ac:dyDescent="0.2">
      <c r="CS38" s="53"/>
      <c r="CT38" s="53"/>
      <c r="CU38" s="53"/>
      <c r="CV38" s="53"/>
      <c r="CW38" s="53"/>
      <c r="CX38" s="53"/>
      <c r="CY38" s="53"/>
      <c r="CZ38" s="53"/>
      <c r="DA38" s="53"/>
      <c r="DB38" s="53"/>
      <c r="DC38" s="53"/>
      <c r="DD38" s="53"/>
    </row>
    <row r="39" spans="3:171" ht="27" customHeight="1" x14ac:dyDescent="0.2">
      <c r="C39" s="177" t="s">
        <v>189</v>
      </c>
      <c r="D39" s="177"/>
      <c r="E39" s="177"/>
      <c r="F39" s="177"/>
      <c r="G39" s="177"/>
      <c r="H39" s="177"/>
      <c r="I39" s="177"/>
      <c r="J39" s="177"/>
      <c r="K39" s="177"/>
      <c r="L39" s="177"/>
      <c r="M39" s="177"/>
      <c r="N39" s="177"/>
      <c r="O39" s="177"/>
      <c r="P39" s="177"/>
      <c r="Q39" s="177"/>
      <c r="R39" s="177"/>
      <c r="S39" s="177"/>
      <c r="T39" s="177"/>
      <c r="U39" s="177"/>
      <c r="V39" s="177"/>
      <c r="W39" s="177"/>
      <c r="X39" s="177"/>
      <c r="Y39" s="177"/>
      <c r="Z39" s="177"/>
      <c r="AA39" s="177"/>
      <c r="AB39" s="177"/>
      <c r="AC39" s="177"/>
      <c r="AD39" s="177"/>
      <c r="AE39" s="177"/>
      <c r="AF39" s="177"/>
      <c r="AG39" s="177"/>
      <c r="AH39" s="177"/>
      <c r="AI39" s="177"/>
      <c r="AJ39" s="177"/>
      <c r="AK39" s="177"/>
      <c r="AL39" s="177"/>
      <c r="AM39" s="177"/>
      <c r="AN39" s="177"/>
      <c r="AO39" s="177"/>
      <c r="AP39" s="177"/>
      <c r="AQ39" s="177"/>
      <c r="AR39" s="177"/>
      <c r="AS39" s="177"/>
      <c r="AT39" s="177"/>
      <c r="AU39" s="177"/>
      <c r="AV39" s="177"/>
      <c r="AW39" s="177"/>
      <c r="AX39" s="177"/>
      <c r="AY39" s="177"/>
      <c r="AZ39" s="177"/>
      <c r="BA39" s="177"/>
      <c r="BB39" s="177"/>
      <c r="BC39" s="177"/>
      <c r="BD39" s="177"/>
      <c r="BE39" s="177"/>
      <c r="BF39" s="177"/>
      <c r="BG39" s="177"/>
      <c r="BH39" s="177"/>
      <c r="BI39" s="177"/>
      <c r="BJ39" s="177"/>
      <c r="BK39" s="177"/>
      <c r="BL39" s="177"/>
      <c r="BM39" s="177"/>
      <c r="BN39" s="177"/>
      <c r="BO39" s="177"/>
      <c r="BP39" s="177"/>
      <c r="BQ39" s="177"/>
      <c r="BR39" s="177"/>
      <c r="BS39" s="177"/>
      <c r="BT39" s="177"/>
      <c r="BU39" s="177"/>
      <c r="BV39" s="177"/>
      <c r="BW39" s="177"/>
      <c r="BX39" s="177"/>
      <c r="BY39" s="177"/>
      <c r="BZ39" s="177"/>
      <c r="CA39" s="177"/>
      <c r="CB39" s="177"/>
      <c r="CC39" s="177"/>
      <c r="CD39" s="177"/>
      <c r="CE39" s="177"/>
      <c r="CF39" s="177"/>
      <c r="CG39" s="177"/>
      <c r="CH39" s="177"/>
      <c r="CI39" s="177"/>
      <c r="CJ39" s="177"/>
      <c r="CK39" s="177"/>
      <c r="CS39" s="49"/>
      <c r="CT39" s="49"/>
      <c r="CU39" s="49"/>
      <c r="CV39" s="49"/>
      <c r="CW39" s="49"/>
      <c r="CX39" s="49"/>
      <c r="CY39" s="49"/>
      <c r="CZ39" s="49"/>
      <c r="DA39" s="49"/>
      <c r="DB39" s="49"/>
      <c r="DC39" s="49"/>
      <c r="DD39" s="49"/>
    </row>
    <row r="40" spans="3:171" s="21" customFormat="1" ht="15" customHeight="1" x14ac:dyDescent="0.2">
      <c r="C40" s="25"/>
      <c r="D40" s="25"/>
      <c r="E40" s="25"/>
      <c r="F40" s="25"/>
      <c r="G40" s="25"/>
      <c r="H40" s="25"/>
      <c r="I40" s="25"/>
      <c r="J40" s="25"/>
      <c r="K40" s="25"/>
      <c r="L40" s="25"/>
      <c r="M40" s="25"/>
      <c r="N40" s="25"/>
      <c r="O40" s="25"/>
      <c r="P40" s="26"/>
      <c r="Q40" s="26"/>
      <c r="R40" s="26"/>
      <c r="S40" s="26"/>
      <c r="T40" s="26"/>
      <c r="U40" s="26"/>
      <c r="V40" s="26"/>
      <c r="W40" s="26"/>
      <c r="X40" s="26"/>
      <c r="Y40" s="26"/>
      <c r="Z40" s="26"/>
      <c r="AA40" s="26"/>
      <c r="AB40" s="26"/>
      <c r="AC40" s="26"/>
      <c r="AD40" s="26"/>
      <c r="AE40" s="26"/>
      <c r="AF40" s="26"/>
      <c r="AG40" s="26"/>
      <c r="AH40" s="26"/>
      <c r="AI40" s="26"/>
      <c r="AJ40" s="26"/>
      <c r="AK40" s="26"/>
      <c r="AL40" s="26"/>
      <c r="AM40" s="26"/>
      <c r="AN40" s="26"/>
      <c r="AO40" s="26"/>
      <c r="AP40" s="26"/>
      <c r="AQ40" s="26"/>
      <c r="AR40" s="26"/>
      <c r="AS40" s="26"/>
      <c r="AT40" s="26"/>
      <c r="AU40" s="26"/>
      <c r="AV40" s="26"/>
      <c r="AW40" s="26"/>
      <c r="AX40" s="26"/>
      <c r="AY40" s="26"/>
      <c r="AZ40" s="26"/>
      <c r="BA40" s="26"/>
      <c r="BB40" s="26"/>
      <c r="BC40" s="26"/>
      <c r="BD40" s="26"/>
      <c r="BE40" s="26"/>
      <c r="BF40" s="26"/>
      <c r="BG40" s="26"/>
      <c r="BH40" s="26"/>
      <c r="BI40" s="26"/>
      <c r="BJ40" s="26"/>
      <c r="BK40" s="26"/>
      <c r="BL40" s="26"/>
      <c r="BM40" s="26"/>
      <c r="BN40" s="26"/>
      <c r="BO40" s="26"/>
      <c r="BP40" s="26"/>
      <c r="BQ40" s="26"/>
      <c r="BR40" s="26"/>
      <c r="BS40" s="26"/>
      <c r="BT40" s="26"/>
      <c r="BU40" s="26"/>
      <c r="BV40" s="26"/>
      <c r="BW40" s="26"/>
      <c r="BX40" s="26"/>
      <c r="BY40" s="26"/>
      <c r="BZ40" s="26"/>
      <c r="CA40" s="26"/>
      <c r="CB40" s="26"/>
      <c r="CC40" s="26"/>
      <c r="CD40" s="26"/>
      <c r="CE40" s="26"/>
      <c r="CF40" s="26"/>
      <c r="CG40" s="26"/>
      <c r="CH40" s="26"/>
      <c r="CI40" s="26"/>
      <c r="CJ40" s="26"/>
      <c r="CK40" s="26"/>
      <c r="CO40"/>
      <c r="CQ40" s="48"/>
      <c r="CR40" s="48"/>
      <c r="CS40" s="48">
        <f>IF(AND($CD$32&gt;CT24,$CD$32&lt;=CU24),1,0)</f>
        <v>0</v>
      </c>
      <c r="CT40" s="67">
        <v>22</v>
      </c>
      <c r="CU40" s="68">
        <v>0</v>
      </c>
      <c r="CV40" s="69">
        <v>1</v>
      </c>
      <c r="CW40" s="69"/>
      <c r="CX40" s="49"/>
      <c r="CY40" s="49"/>
      <c r="CZ40" s="49"/>
      <c r="DA40" s="70"/>
      <c r="DB40" s="290">
        <f>+CU22</f>
        <v>1300000</v>
      </c>
      <c r="DC40" s="290"/>
      <c r="DD40" s="290"/>
      <c r="DE40" s="48"/>
      <c r="DF40" s="48"/>
      <c r="DG40" s="48"/>
      <c r="DH40" s="48"/>
      <c r="DI40" s="48"/>
      <c r="DJ40" s="48"/>
      <c r="DK40" s="48"/>
      <c r="DL40" s="48"/>
      <c r="DM40" s="48"/>
      <c r="DN40" s="78"/>
      <c r="DO40" s="78"/>
      <c r="DP40" s="78"/>
      <c r="DQ40" s="78"/>
      <c r="DR40" s="78"/>
      <c r="DS40" s="78"/>
      <c r="DT40" s="78"/>
      <c r="DU40" s="78"/>
      <c r="DV40" s="78"/>
      <c r="DW40" s="78"/>
      <c r="DX40" s="78"/>
      <c r="DY40" s="78"/>
      <c r="DZ40" s="78"/>
      <c r="EA40" s="78"/>
      <c r="EB40" s="78"/>
      <c r="EC40" s="78"/>
      <c r="ED40" s="78"/>
      <c r="EE40" s="78"/>
      <c r="EF40" s="78"/>
      <c r="EG40" s="78"/>
      <c r="EH40" s="78"/>
      <c r="EI40" s="78"/>
      <c r="EJ40" s="78"/>
      <c r="EK40" s="78"/>
      <c r="EL40" s="78"/>
      <c r="EM40" s="78"/>
      <c r="EN40" s="78"/>
      <c r="EO40" s="78"/>
      <c r="EP40" s="78"/>
      <c r="EQ40" s="78"/>
      <c r="ER40" s="78"/>
      <c r="ES40" s="78"/>
      <c r="ET40" s="78"/>
      <c r="EU40" s="78"/>
      <c r="EV40" s="78"/>
      <c r="EW40" s="78"/>
      <c r="EX40" s="78"/>
      <c r="EY40" s="78"/>
      <c r="EZ40" s="78"/>
      <c r="FA40" s="78"/>
      <c r="FB40" s="78"/>
      <c r="FC40" s="78"/>
      <c r="FD40" s="78"/>
      <c r="FE40" s="78"/>
      <c r="FF40" s="78"/>
      <c r="FG40" s="78"/>
      <c r="FH40" s="78"/>
      <c r="FI40" s="78"/>
      <c r="FJ40" s="78"/>
      <c r="FK40" s="78"/>
      <c r="FL40" s="78"/>
      <c r="FM40" s="78"/>
      <c r="FN40" s="78"/>
      <c r="FO40" s="78"/>
    </row>
    <row r="41" spans="3:171" ht="19.5" customHeight="1" x14ac:dyDescent="0.2">
      <c r="C41" t="s">
        <v>170</v>
      </c>
      <c r="P41" s="283"/>
      <c r="Q41" s="291"/>
      <c r="R41" s="291"/>
      <c r="S41" s="291"/>
      <c r="T41" s="291"/>
      <c r="U41" s="291"/>
      <c r="V41" s="291"/>
      <c r="W41" s="291"/>
      <c r="X41" s="291"/>
      <c r="Y41" s="291"/>
      <c r="Z41" s="291"/>
      <c r="AA41" s="291"/>
      <c r="AB41" s="291"/>
      <c r="AC41" s="291"/>
      <c r="AD41" s="291"/>
      <c r="AE41" s="291"/>
      <c r="AF41" s="291"/>
      <c r="AG41" s="291"/>
      <c r="AH41" s="291"/>
      <c r="AI41" s="30"/>
      <c r="AJ41" t="s">
        <v>171</v>
      </c>
      <c r="AK41" s="30"/>
      <c r="AL41" s="20"/>
      <c r="AN41" s="283"/>
      <c r="AO41" s="207"/>
      <c r="AP41" s="207"/>
      <c r="AQ41" s="207"/>
      <c r="AR41" s="207"/>
      <c r="AS41" s="207"/>
      <c r="AT41" s="207"/>
      <c r="AU41" s="207"/>
      <c r="AV41" s="207"/>
      <c r="AW41" s="207"/>
      <c r="AX41" s="207"/>
      <c r="AY41" s="207"/>
      <c r="AZ41" s="207"/>
      <c r="BA41" s="207"/>
      <c r="BB41" s="207"/>
      <c r="BC41" s="207"/>
      <c r="BD41" s="207"/>
      <c r="BE41" s="207"/>
      <c r="BF41" s="207"/>
      <c r="BH41" s="19" t="s">
        <v>207</v>
      </c>
      <c r="BI41" s="20"/>
      <c r="BJ41" s="20"/>
      <c r="BR41" s="286"/>
      <c r="BS41" s="287"/>
      <c r="BT41" s="287"/>
      <c r="BU41" s="287"/>
      <c r="BV41" s="287"/>
      <c r="BW41" s="287"/>
      <c r="BX41" s="287"/>
      <c r="BY41" s="287"/>
      <c r="BZ41" s="287"/>
      <c r="CA41" s="287"/>
      <c r="CB41" s="287"/>
      <c r="CC41" s="287"/>
      <c r="CD41" s="287"/>
      <c r="CE41" s="287"/>
      <c r="CF41" s="287"/>
      <c r="CG41" s="287"/>
      <c r="CH41" s="287"/>
      <c r="CI41" s="287"/>
      <c r="CJ41" s="287"/>
      <c r="CK41" s="287"/>
      <c r="CS41" s="48">
        <f t="shared" ref="CS41:CS50" si="3">IF(AND($CD$32&gt;CT25,$CD$32&lt;=CU25),1,0)</f>
        <v>0</v>
      </c>
      <c r="CT41" s="67">
        <v>21.5</v>
      </c>
      <c r="CU41" s="68">
        <v>1</v>
      </c>
      <c r="CV41" s="69">
        <v>1.5</v>
      </c>
      <c r="CW41" s="69"/>
      <c r="CX41" s="49"/>
      <c r="CY41" s="49"/>
      <c r="CZ41" s="49"/>
      <c r="DA41" s="71"/>
      <c r="DB41" s="280">
        <f>IF(BC13="X",18,+CD32/CU24)</f>
        <v>0</v>
      </c>
      <c r="DC41" s="280"/>
      <c r="DD41" s="280"/>
    </row>
    <row r="42" spans="3:171" ht="19.5" customHeight="1" x14ac:dyDescent="0.2">
      <c r="CS42" s="48">
        <f t="shared" si="3"/>
        <v>0</v>
      </c>
      <c r="CT42" s="67">
        <v>21</v>
      </c>
      <c r="CU42" s="68">
        <v>1.5</v>
      </c>
      <c r="CV42" s="69">
        <v>2</v>
      </c>
      <c r="CW42" s="69"/>
      <c r="CX42" s="49"/>
      <c r="CY42" s="49"/>
      <c r="CZ42" s="49"/>
      <c r="DA42" s="71"/>
      <c r="DB42" s="280"/>
      <c r="DC42" s="280"/>
      <c r="DD42" s="280"/>
    </row>
    <row r="43" spans="3:171" ht="19.5" customHeight="1" x14ac:dyDescent="0.2">
      <c r="C43" s="19" t="s">
        <v>173</v>
      </c>
      <c r="I43" s="207"/>
      <c r="J43" s="207"/>
      <c r="K43" s="207"/>
      <c r="L43" s="207"/>
      <c r="M43" s="207"/>
      <c r="N43" s="207"/>
      <c r="O43" s="207"/>
      <c r="P43" s="207"/>
      <c r="Q43" s="207"/>
      <c r="R43" s="207"/>
      <c r="S43" s="207"/>
      <c r="T43" s="207"/>
      <c r="U43" s="207"/>
      <c r="V43" s="207"/>
      <c r="W43" s="207"/>
      <c r="X43" s="207"/>
      <c r="Z43" s="19" t="s">
        <v>172</v>
      </c>
      <c r="AH43" s="283"/>
      <c r="AI43" s="283"/>
      <c r="AJ43" s="283"/>
      <c r="AK43" s="283"/>
      <c r="AL43" s="283"/>
      <c r="AM43" s="283"/>
      <c r="AN43" s="283"/>
      <c r="AO43" s="283"/>
      <c r="AP43" s="283"/>
      <c r="AR43" s="19" t="s">
        <v>174</v>
      </c>
      <c r="AW43" s="284"/>
      <c r="AX43" s="284"/>
      <c r="AY43" s="284"/>
      <c r="AZ43" s="284"/>
      <c r="BA43" s="284"/>
      <c r="BB43" s="284"/>
      <c r="BC43" s="284"/>
      <c r="BD43" s="284"/>
      <c r="BE43" s="284"/>
      <c r="BF43" s="284"/>
      <c r="BG43" s="284"/>
      <c r="BH43" s="284"/>
      <c r="BJ43" s="19" t="s">
        <v>175</v>
      </c>
      <c r="BO43" s="284"/>
      <c r="BP43" s="284"/>
      <c r="BQ43" s="284"/>
      <c r="BR43" s="284"/>
      <c r="BS43" s="284"/>
      <c r="BT43" s="284"/>
      <c r="BU43" s="284"/>
      <c r="BV43" s="284"/>
      <c r="BW43" s="284"/>
      <c r="BX43" s="284"/>
      <c r="BY43" s="284"/>
      <c r="BZ43" s="19" t="s">
        <v>176</v>
      </c>
      <c r="CA43" s="284"/>
      <c r="CB43" s="284"/>
      <c r="CC43" s="284"/>
      <c r="CD43" s="284"/>
      <c r="CE43" s="284"/>
      <c r="CF43" s="284"/>
      <c r="CG43" s="284"/>
      <c r="CH43" s="284"/>
      <c r="CI43" s="284"/>
      <c r="CJ43" s="284"/>
      <c r="CK43" s="284"/>
      <c r="CS43" s="48">
        <f t="shared" si="3"/>
        <v>0</v>
      </c>
      <c r="CT43" s="67">
        <v>19</v>
      </c>
      <c r="CU43" s="68">
        <v>2</v>
      </c>
      <c r="CV43" s="69">
        <v>2.25</v>
      </c>
      <c r="CW43" s="69"/>
      <c r="CX43" s="49"/>
      <c r="CY43" s="49"/>
      <c r="CZ43" s="49"/>
      <c r="DA43" s="49"/>
      <c r="DB43" s="49"/>
      <c r="DC43" s="49"/>
      <c r="DD43" s="49"/>
    </row>
    <row r="44" spans="3:171" ht="19.5" customHeight="1" x14ac:dyDescent="0.2">
      <c r="CS44" s="48">
        <f t="shared" si="3"/>
        <v>0</v>
      </c>
      <c r="CT44" s="67">
        <v>17</v>
      </c>
      <c r="CU44" s="68">
        <v>2.25</v>
      </c>
      <c r="CV44" s="69">
        <v>2.5</v>
      </c>
      <c r="CW44" s="69"/>
      <c r="CX44" s="49"/>
      <c r="CY44" s="49"/>
      <c r="CZ44" s="49"/>
      <c r="DA44" s="49"/>
      <c r="DB44" s="49"/>
      <c r="DC44" s="49"/>
      <c r="DD44" s="49"/>
    </row>
    <row r="45" spans="3:171" ht="19.5" customHeight="1" x14ac:dyDescent="0.2">
      <c r="C45" s="19" t="s">
        <v>216</v>
      </c>
      <c r="I45" s="288"/>
      <c r="J45" s="289"/>
      <c r="K45" s="289"/>
      <c r="L45" s="289"/>
      <c r="M45" s="289"/>
      <c r="N45" s="289"/>
      <c r="O45" s="289"/>
      <c r="P45" s="289"/>
      <c r="Q45" s="289"/>
      <c r="R45" s="289"/>
      <c r="S45" s="289"/>
      <c r="T45" s="289"/>
      <c r="U45" s="289"/>
      <c r="V45" s="289"/>
      <c r="W45" s="289"/>
      <c r="X45" s="289"/>
      <c r="Y45" s="289"/>
      <c r="Z45" s="289"/>
      <c r="AA45" s="289"/>
      <c r="AB45" s="289"/>
      <c r="AC45" s="289"/>
      <c r="AD45" s="289"/>
      <c r="AE45" s="289"/>
      <c r="AF45" s="289"/>
      <c r="AG45" s="87"/>
      <c r="AH45" s="19" t="s">
        <v>217</v>
      </c>
      <c r="AK45" s="30"/>
      <c r="AL45" s="20"/>
      <c r="AN45" s="283"/>
      <c r="AO45" s="207"/>
      <c r="AP45" s="207"/>
      <c r="AQ45" s="207"/>
      <c r="AR45" s="207"/>
      <c r="AS45" s="207"/>
      <c r="AT45" s="207"/>
      <c r="AU45" s="207"/>
      <c r="AV45" s="207"/>
      <c r="AW45" s="207"/>
      <c r="AX45" s="207"/>
      <c r="AY45" s="207"/>
      <c r="AZ45" s="207"/>
      <c r="BA45" s="207"/>
      <c r="BB45" s="207"/>
      <c r="BC45" s="207"/>
      <c r="BD45" s="207"/>
      <c r="BE45" s="207"/>
      <c r="BF45" s="207"/>
      <c r="BG45" s="20"/>
      <c r="BH45" s="19" t="s">
        <v>207</v>
      </c>
      <c r="BI45" s="20"/>
      <c r="BJ45" s="20"/>
      <c r="BR45" s="286"/>
      <c r="BS45" s="287"/>
      <c r="BT45" s="287"/>
      <c r="BU45" s="287"/>
      <c r="BV45" s="287"/>
      <c r="BW45" s="287"/>
      <c r="BX45" s="287"/>
      <c r="BY45" s="287"/>
      <c r="BZ45" s="287"/>
      <c r="CA45" s="287"/>
      <c r="CB45" s="287"/>
      <c r="CC45" s="287"/>
      <c r="CD45" s="287"/>
      <c r="CE45" s="287"/>
      <c r="CF45" s="287"/>
      <c r="CG45" s="287"/>
      <c r="CH45" s="287"/>
      <c r="CI45" s="287"/>
      <c r="CJ45" s="287"/>
      <c r="CK45" s="287"/>
      <c r="CS45" s="48">
        <f t="shared" si="3"/>
        <v>0</v>
      </c>
      <c r="CT45" s="67">
        <v>15</v>
      </c>
      <c r="CU45" s="68">
        <v>2.5</v>
      </c>
      <c r="CV45" s="69">
        <v>2.75</v>
      </c>
      <c r="CW45" s="69"/>
      <c r="CX45" s="49"/>
      <c r="CY45" s="49"/>
      <c r="CZ45" s="49"/>
      <c r="DA45" s="49"/>
      <c r="DB45" s="49"/>
      <c r="DC45" s="49"/>
      <c r="DD45" s="49"/>
    </row>
    <row r="46" spans="3:171" ht="19.5" customHeight="1" x14ac:dyDescent="0.2">
      <c r="CS46" s="48">
        <f t="shared" si="3"/>
        <v>0</v>
      </c>
      <c r="CT46" s="67">
        <v>13</v>
      </c>
      <c r="CU46" s="68">
        <v>2.75</v>
      </c>
      <c r="CV46" s="69">
        <v>3</v>
      </c>
      <c r="CW46" s="71"/>
      <c r="CX46" s="71"/>
      <c r="CY46" s="71"/>
      <c r="CZ46" s="71"/>
      <c r="DA46" s="49"/>
      <c r="DB46" s="49"/>
      <c r="DC46" s="49"/>
      <c r="DD46" s="49"/>
    </row>
    <row r="47" spans="3:171" ht="19.5" customHeight="1" x14ac:dyDescent="0.2">
      <c r="C47" s="19" t="s">
        <v>173</v>
      </c>
      <c r="I47" s="207"/>
      <c r="J47" s="207"/>
      <c r="K47" s="207"/>
      <c r="L47" s="207"/>
      <c r="M47" s="207"/>
      <c r="N47" s="207"/>
      <c r="O47" s="207"/>
      <c r="P47" s="207"/>
      <c r="Q47" s="207"/>
      <c r="R47" s="207"/>
      <c r="S47" s="207"/>
      <c r="T47" s="207"/>
      <c r="U47" s="207"/>
      <c r="V47" s="207"/>
      <c r="W47" s="207"/>
      <c r="X47" s="207"/>
      <c r="Z47" s="19" t="s">
        <v>172</v>
      </c>
      <c r="AH47" s="283"/>
      <c r="AI47" s="283"/>
      <c r="AJ47" s="283"/>
      <c r="AK47" s="283"/>
      <c r="AL47" s="283"/>
      <c r="AM47" s="283"/>
      <c r="AN47" s="283"/>
      <c r="AO47" s="283"/>
      <c r="AP47" s="283"/>
      <c r="AR47" s="19" t="s">
        <v>174</v>
      </c>
      <c r="AW47" s="284"/>
      <c r="AX47" s="284"/>
      <c r="AY47" s="284"/>
      <c r="AZ47" s="284"/>
      <c r="BA47" s="284"/>
      <c r="BB47" s="284"/>
      <c r="BC47" s="284"/>
      <c r="BD47" s="284"/>
      <c r="BE47" s="284"/>
      <c r="BF47" s="284"/>
      <c r="BG47" s="284"/>
      <c r="BH47" s="284"/>
      <c r="BJ47" s="19" t="s">
        <v>175</v>
      </c>
      <c r="BO47" s="284"/>
      <c r="BP47" s="284"/>
      <c r="BQ47" s="284"/>
      <c r="BR47" s="284"/>
      <c r="BS47" s="284"/>
      <c r="BT47" s="284"/>
      <c r="BU47" s="284"/>
      <c r="BV47" s="284"/>
      <c r="BW47" s="284"/>
      <c r="BX47" s="284"/>
      <c r="BY47" s="284"/>
      <c r="BZ47" s="19" t="s">
        <v>176</v>
      </c>
      <c r="CA47" s="284"/>
      <c r="CB47" s="284"/>
      <c r="CC47" s="284"/>
      <c r="CD47" s="284"/>
      <c r="CE47" s="284"/>
      <c r="CF47" s="284"/>
      <c r="CG47" s="284"/>
      <c r="CH47" s="284"/>
      <c r="CI47" s="284"/>
      <c r="CJ47" s="284"/>
      <c r="CK47" s="284"/>
      <c r="CS47" s="48">
        <f t="shared" si="3"/>
        <v>0</v>
      </c>
      <c r="CT47" s="67">
        <v>9</v>
      </c>
      <c r="CU47" s="68">
        <v>3</v>
      </c>
      <c r="CV47" s="69">
        <v>3.5</v>
      </c>
      <c r="CW47" s="71"/>
      <c r="CX47" s="71"/>
      <c r="CY47" s="71"/>
      <c r="CZ47" s="71"/>
      <c r="DA47" s="49"/>
      <c r="DB47" s="49"/>
      <c r="DC47" s="49"/>
      <c r="DD47" s="49"/>
    </row>
    <row r="48" spans="3:171" ht="15" customHeight="1" x14ac:dyDescent="0.2">
      <c r="CS48" s="48">
        <f t="shared" si="3"/>
        <v>0</v>
      </c>
      <c r="CT48" s="67">
        <v>4</v>
      </c>
      <c r="CU48" s="68">
        <v>3.5</v>
      </c>
      <c r="CV48" s="69">
        <v>4</v>
      </c>
      <c r="CW48" s="70"/>
      <c r="CX48" s="70"/>
      <c r="CY48" s="70"/>
      <c r="CZ48" s="70"/>
      <c r="DA48" s="49"/>
      <c r="DB48" s="49"/>
      <c r="DC48" s="49"/>
      <c r="DD48" s="49"/>
    </row>
    <row r="49" spans="1:108" ht="27" customHeight="1" x14ac:dyDescent="0.2">
      <c r="C49" s="177" t="s">
        <v>188</v>
      </c>
      <c r="D49" s="177"/>
      <c r="E49" s="177"/>
      <c r="F49" s="177"/>
      <c r="G49" s="177"/>
      <c r="H49" s="177"/>
      <c r="I49" s="177"/>
      <c r="J49" s="177"/>
      <c r="K49" s="177"/>
      <c r="L49" s="177"/>
      <c r="M49" s="177"/>
      <c r="N49" s="177"/>
      <c r="O49" s="177"/>
      <c r="P49" s="177"/>
      <c r="Q49" s="177"/>
      <c r="R49" s="177"/>
      <c r="S49" s="177"/>
      <c r="T49" s="177"/>
      <c r="U49" s="177"/>
      <c r="V49" s="177"/>
      <c r="W49" s="177"/>
      <c r="X49" s="177"/>
      <c r="Y49" s="177"/>
      <c r="Z49" s="177"/>
      <c r="AA49" s="177"/>
      <c r="AB49" s="177"/>
      <c r="AC49" s="177"/>
      <c r="AD49" s="177"/>
      <c r="AE49" s="177"/>
      <c r="AF49" s="177"/>
      <c r="AG49" s="177"/>
      <c r="AH49" s="177"/>
      <c r="AI49" s="177"/>
      <c r="AJ49" s="177"/>
      <c r="AK49" s="177"/>
      <c r="AL49" s="177"/>
      <c r="AM49" s="177"/>
      <c r="AN49" s="177"/>
      <c r="AO49" s="177"/>
      <c r="AP49" s="177"/>
      <c r="AQ49" s="177"/>
      <c r="AR49" s="177"/>
      <c r="AS49" s="177"/>
      <c r="AT49" s="177"/>
      <c r="AU49" s="177"/>
      <c r="AV49" s="177"/>
      <c r="AW49" s="177"/>
      <c r="AX49" s="177"/>
      <c r="AY49" s="177"/>
      <c r="AZ49" s="177"/>
      <c r="BA49" s="177"/>
      <c r="BB49" s="177"/>
      <c r="BC49" s="177"/>
      <c r="BD49" s="177"/>
      <c r="BE49" s="177"/>
      <c r="BF49" s="177"/>
      <c r="BG49" s="177"/>
      <c r="BH49" s="177"/>
      <c r="BI49" s="177"/>
      <c r="BJ49" s="177"/>
      <c r="BK49" s="177"/>
      <c r="BL49" s="177"/>
      <c r="BM49" s="177"/>
      <c r="BN49" s="177"/>
      <c r="BO49" s="177"/>
      <c r="BP49" s="177"/>
      <c r="BQ49" s="177"/>
      <c r="BR49" s="177"/>
      <c r="BS49" s="177"/>
      <c r="BT49" s="177"/>
      <c r="BU49" s="177"/>
      <c r="BV49" s="177"/>
      <c r="BW49" s="177"/>
      <c r="BX49" s="177"/>
      <c r="BY49" s="177"/>
      <c r="BZ49" s="177"/>
      <c r="CA49" s="177"/>
      <c r="CB49" s="177"/>
      <c r="CC49" s="177"/>
      <c r="CD49" s="177"/>
      <c r="CE49" s="177"/>
      <c r="CF49" s="177"/>
      <c r="CG49" s="177"/>
      <c r="CH49" s="177"/>
      <c r="CI49" s="177"/>
      <c r="CJ49" s="177"/>
      <c r="CK49" s="177"/>
      <c r="CS49" s="48">
        <f t="shared" si="3"/>
        <v>0</v>
      </c>
      <c r="CT49" s="71">
        <v>22</v>
      </c>
      <c r="CU49" s="71">
        <v>4.01</v>
      </c>
      <c r="CV49" s="72">
        <v>5</v>
      </c>
      <c r="CW49" s="71"/>
      <c r="CX49" s="49"/>
      <c r="CY49" s="49"/>
      <c r="CZ49" s="49"/>
      <c r="DA49" s="49"/>
      <c r="DB49" s="49"/>
      <c r="DC49" s="49"/>
      <c r="DD49" s="49"/>
    </row>
    <row r="50" spans="1:108" ht="15" customHeight="1" x14ac:dyDescent="0.2">
      <c r="CS50" s="48">
        <f t="shared" si="3"/>
        <v>0</v>
      </c>
      <c r="CT50" s="71">
        <v>18</v>
      </c>
      <c r="CU50" s="71">
        <v>0</v>
      </c>
      <c r="CV50" s="49"/>
      <c r="CW50" s="49"/>
      <c r="CX50" s="49"/>
      <c r="CY50" s="49"/>
      <c r="CZ50" s="49"/>
      <c r="DA50" s="49"/>
      <c r="DB50" s="49"/>
      <c r="DC50" s="49"/>
      <c r="DD50" s="49"/>
    </row>
    <row r="51" spans="1:108" ht="25.5" customHeight="1" x14ac:dyDescent="0.2">
      <c r="C51" s="19" t="s">
        <v>177</v>
      </c>
      <c r="R51" s="283"/>
      <c r="S51" s="283"/>
      <c r="T51" s="283"/>
      <c r="U51" s="283"/>
      <c r="V51" s="283"/>
      <c r="W51" s="283"/>
      <c r="X51" s="283"/>
      <c r="Y51" s="283"/>
      <c r="Z51" s="283"/>
      <c r="AA51" s="285"/>
      <c r="AB51" s="285"/>
      <c r="AC51" s="88"/>
      <c r="AD51" s="88"/>
      <c r="AE51" s="19" t="s">
        <v>178</v>
      </c>
      <c r="AF51" s="88"/>
      <c r="AG51" s="88"/>
      <c r="AH51" s="88"/>
      <c r="AI51" s="88"/>
      <c r="AJ51" s="88"/>
      <c r="AK51" s="88"/>
      <c r="AL51" s="88"/>
      <c r="AM51" s="88"/>
      <c r="AN51" s="88"/>
      <c r="AO51" s="88"/>
      <c r="AP51" s="88"/>
      <c r="AQ51" s="283"/>
      <c r="AR51" s="285"/>
      <c r="AS51" s="285"/>
      <c r="AT51" s="285"/>
      <c r="AU51" s="285"/>
      <c r="AV51" s="285"/>
      <c r="AW51" s="285"/>
      <c r="AX51" s="285"/>
      <c r="AY51" s="285"/>
      <c r="AZ51" s="285"/>
      <c r="BA51" s="285"/>
      <c r="BB51" s="285"/>
      <c r="BC51" s="285"/>
      <c r="BD51" s="285"/>
      <c r="BE51" s="285"/>
      <c r="BF51" s="88"/>
      <c r="BG51" s="19" t="s">
        <v>253</v>
      </c>
      <c r="BH51" s="88"/>
      <c r="BI51" s="88"/>
      <c r="BJ51" s="88"/>
      <c r="BK51" s="88"/>
      <c r="BL51" s="110"/>
      <c r="BM51" s="285">
        <f>+BG15</f>
        <v>0</v>
      </c>
      <c r="BN51" s="285"/>
      <c r="BO51" s="285"/>
      <c r="BP51" s="285"/>
      <c r="BQ51" s="285"/>
      <c r="BR51" s="285"/>
      <c r="BS51" s="285"/>
      <c r="BT51" s="285"/>
      <c r="BU51" s="285"/>
      <c r="BV51" s="285"/>
      <c r="BW51" s="285"/>
      <c r="BX51" s="285"/>
      <c r="BY51" s="285"/>
      <c r="BZ51" s="285"/>
      <c r="CA51" s="285"/>
      <c r="CB51" s="285"/>
      <c r="CC51" s="285"/>
      <c r="CD51" s="285"/>
      <c r="CE51" s="285"/>
      <c r="CF51" s="285"/>
      <c r="CG51" s="285"/>
      <c r="CH51" s="285"/>
      <c r="CI51" s="285"/>
      <c r="CJ51" s="285"/>
      <c r="CK51" s="285"/>
      <c r="CS51" s="49"/>
      <c r="CV51" s="49"/>
      <c r="CW51" s="49"/>
      <c r="CX51" s="49"/>
      <c r="CY51" s="49"/>
      <c r="CZ51" s="49"/>
      <c r="DA51" s="49"/>
      <c r="DB51" s="49"/>
      <c r="DC51" s="49"/>
      <c r="DD51" s="49"/>
    </row>
    <row r="52" spans="1:108" ht="20.25" customHeight="1" x14ac:dyDescent="0.2">
      <c r="CS52" s="49"/>
      <c r="CT52" s="49"/>
      <c r="CU52" s="49"/>
      <c r="CV52" s="280">
        <f>IF(CX3&lt;=1,22,IF(CX3&lt;=1.5,21.5,IF(CX3&lt;=2,21,IF(CX3&lt;=2.25,19,IF(CX3&lt;=2.5,17,IF(CX3&lt;=2.75,15,IF(CX3&lt;=3,13,IF(CX3&lt;=3.5,9,4))))))))</f>
        <v>22</v>
      </c>
      <c r="CW52" s="280"/>
      <c r="CX52" s="49"/>
      <c r="CY52" s="49"/>
      <c r="CZ52" s="49"/>
      <c r="DA52" s="49"/>
      <c r="DB52" s="49"/>
      <c r="DC52" s="49"/>
      <c r="DD52" s="49"/>
    </row>
    <row r="53" spans="1:108" ht="25.5" customHeight="1" x14ac:dyDescent="0.2">
      <c r="C53" s="281" t="s">
        <v>179</v>
      </c>
      <c r="D53" s="281"/>
      <c r="E53" s="281"/>
      <c r="F53" s="281"/>
      <c r="G53" s="281"/>
      <c r="H53" s="281"/>
      <c r="I53" s="281"/>
      <c r="J53" s="281"/>
      <c r="K53" s="281"/>
      <c r="L53" s="281"/>
      <c r="M53" s="281"/>
      <c r="N53" s="281"/>
      <c r="O53" s="281"/>
      <c r="P53" s="281"/>
      <c r="Q53" s="281"/>
      <c r="R53" s="281"/>
      <c r="S53" s="281"/>
      <c r="T53" s="281"/>
      <c r="U53" s="281"/>
      <c r="V53" s="281"/>
      <c r="W53" s="269"/>
      <c r="X53" s="269"/>
      <c r="Y53" s="269"/>
      <c r="Z53" s="269"/>
      <c r="AA53" s="269"/>
      <c r="AB53" s="269"/>
      <c r="AE53" s="271" t="s">
        <v>180</v>
      </c>
      <c r="AF53" s="246"/>
      <c r="AG53" s="246"/>
      <c r="AH53" s="246"/>
      <c r="AI53" s="246"/>
      <c r="AJ53" s="246"/>
      <c r="AK53" s="246"/>
      <c r="AL53" s="246"/>
      <c r="AM53" s="246"/>
      <c r="AN53" s="246"/>
      <c r="AO53" s="246"/>
      <c r="AP53" s="246"/>
      <c r="AQ53" s="282"/>
      <c r="AR53" s="282"/>
      <c r="AV53" s="271" t="s">
        <v>195</v>
      </c>
      <c r="AW53" s="246"/>
      <c r="AX53" s="246"/>
      <c r="AY53" s="246"/>
      <c r="AZ53" s="246"/>
      <c r="BA53" s="246"/>
      <c r="BB53" s="246"/>
      <c r="BC53" s="246"/>
      <c r="BD53" s="246"/>
      <c r="BE53" s="246"/>
      <c r="BF53" s="246"/>
      <c r="BG53" s="246"/>
      <c r="BH53" s="246"/>
      <c r="BI53" s="246"/>
      <c r="BJ53" s="246"/>
      <c r="BK53" s="246"/>
      <c r="BL53" s="246"/>
      <c r="BM53" s="246"/>
      <c r="BN53" s="246"/>
      <c r="BO53" s="246"/>
      <c r="BP53" s="246"/>
      <c r="BQ53" s="246"/>
      <c r="BR53" s="246"/>
      <c r="BS53" s="246"/>
      <c r="BT53" s="246"/>
      <c r="BU53" s="246"/>
      <c r="BV53" s="246"/>
      <c r="BW53" s="246"/>
      <c r="BX53" s="246"/>
      <c r="BY53" s="246"/>
      <c r="BZ53" s="246"/>
      <c r="CA53" s="246"/>
      <c r="CB53" s="246"/>
      <c r="CC53" s="246"/>
      <c r="CD53" s="246"/>
      <c r="CE53" s="246"/>
      <c r="CF53" s="246"/>
      <c r="CG53" s="246"/>
      <c r="CH53" s="246"/>
      <c r="CI53" s="246"/>
      <c r="CJ53" s="246"/>
      <c r="CK53" s="246"/>
      <c r="CN53" s="20"/>
      <c r="CP53" s="20"/>
      <c r="CQ53" s="47"/>
      <c r="CS53" s="49"/>
      <c r="CT53" s="49"/>
      <c r="CU53" s="49"/>
      <c r="CV53" s="280"/>
      <c r="CW53" s="280"/>
      <c r="CX53" s="49"/>
      <c r="CY53" s="49"/>
      <c r="CZ53" s="49"/>
      <c r="DA53" s="49"/>
      <c r="DB53" s="49"/>
      <c r="DC53" s="49"/>
      <c r="DD53" s="49"/>
    </row>
    <row r="54" spans="1:108" ht="25.5" customHeight="1" x14ac:dyDescent="0.2">
      <c r="C54" s="268" t="s">
        <v>27</v>
      </c>
      <c r="D54" s="268"/>
      <c r="E54" s="268"/>
      <c r="F54" s="268"/>
      <c r="G54" s="268"/>
      <c r="H54" s="268"/>
      <c r="I54" s="268"/>
      <c r="J54" s="268"/>
      <c r="K54" s="268"/>
      <c r="L54" s="268"/>
      <c r="M54" s="269"/>
      <c r="N54" s="269"/>
      <c r="O54" s="269"/>
      <c r="P54" s="268" t="s">
        <v>28</v>
      </c>
      <c r="Q54" s="268"/>
      <c r="R54" s="268"/>
      <c r="S54" s="268"/>
      <c r="T54" s="268"/>
      <c r="U54" s="268"/>
      <c r="V54" s="268"/>
      <c r="W54" s="268"/>
      <c r="X54" s="268"/>
      <c r="Y54" s="268"/>
      <c r="Z54" s="269"/>
      <c r="AA54" s="269"/>
      <c r="AB54" s="269"/>
      <c r="AE54" s="270">
        <f>+BQ54/CU22</f>
        <v>0</v>
      </c>
      <c r="AF54" s="134"/>
      <c r="AG54" s="134"/>
      <c r="AH54" s="134"/>
      <c r="AI54" s="134"/>
      <c r="AJ54" s="134"/>
      <c r="AK54" s="134"/>
      <c r="AL54" s="134"/>
      <c r="AM54" s="134"/>
      <c r="AN54" s="134"/>
      <c r="AO54" s="134"/>
      <c r="AP54" s="134"/>
      <c r="AQ54" s="134"/>
      <c r="AR54" s="135"/>
      <c r="AV54" s="271" t="s">
        <v>194</v>
      </c>
      <c r="AW54" s="272"/>
      <c r="AX54" s="272"/>
      <c r="AY54" s="272"/>
      <c r="AZ54" s="272"/>
      <c r="BA54" s="272"/>
      <c r="BB54" s="272"/>
      <c r="BC54" s="272"/>
      <c r="BD54" s="272"/>
      <c r="BE54" s="272"/>
      <c r="BF54" s="272"/>
      <c r="BG54" s="272"/>
      <c r="BH54" s="272"/>
      <c r="BI54" s="272"/>
      <c r="BJ54" s="272"/>
      <c r="BK54" s="272"/>
      <c r="BL54" s="272"/>
      <c r="BM54" s="272"/>
      <c r="BN54" s="272"/>
      <c r="BO54" s="272"/>
      <c r="BP54" s="272"/>
      <c r="BQ54" s="273">
        <f>IF(CD32&gt;0,VLOOKUP(1,CS24:CV35,4,FALSE),0)</f>
        <v>0</v>
      </c>
      <c r="BR54" s="138"/>
      <c r="BS54" s="138"/>
      <c r="BT54" s="138"/>
      <c r="BU54" s="138"/>
      <c r="BV54" s="138"/>
      <c r="BW54" s="138"/>
      <c r="BX54" s="138"/>
      <c r="BY54" s="138"/>
      <c r="BZ54" s="138"/>
      <c r="CA54" s="138"/>
      <c r="CB54" s="138"/>
      <c r="CC54" s="138"/>
      <c r="CD54" s="138"/>
      <c r="CE54" s="138"/>
      <c r="CF54" s="138"/>
      <c r="CG54" s="138"/>
      <c r="CH54" s="138"/>
      <c r="CI54" s="138"/>
      <c r="CJ54" s="138"/>
      <c r="CK54" s="139"/>
      <c r="CS54" s="48">
        <f>IF(AND($CD$32&gt;CT24,$CD$32&lt;=CU24),1,0)</f>
        <v>0</v>
      </c>
      <c r="CT54" s="67">
        <v>30</v>
      </c>
      <c r="CU54" s="68">
        <v>0</v>
      </c>
      <c r="CV54" s="69">
        <v>2</v>
      </c>
      <c r="CW54" s="49"/>
      <c r="CX54" s="49"/>
      <c r="CY54" s="49"/>
      <c r="CZ54" s="49"/>
      <c r="DA54" s="49"/>
      <c r="DB54" s="49"/>
      <c r="DC54" s="49"/>
      <c r="DD54" s="49"/>
    </row>
    <row r="55" spans="1:108" ht="25.5" customHeight="1" x14ac:dyDescent="0.2">
      <c r="C55" s="268">
        <f>IF(CD32&gt;0,VLOOKUP(1,CS54:CV64,3,FALSE),0)</f>
        <v>0</v>
      </c>
      <c r="D55" s="268"/>
      <c r="E55" s="268"/>
      <c r="F55" s="268"/>
      <c r="G55" s="268"/>
      <c r="H55" s="268"/>
      <c r="I55" s="268"/>
      <c r="J55" s="268"/>
      <c r="K55" s="268"/>
      <c r="L55" s="268"/>
      <c r="M55" s="269"/>
      <c r="N55" s="269"/>
      <c r="O55" s="269"/>
      <c r="P55" s="268">
        <f>IF(+CD32&gt;0,VLOOKUP(1,CS54:CV64,4,FALSE),0)</f>
        <v>0</v>
      </c>
      <c r="Q55" s="268"/>
      <c r="R55" s="268"/>
      <c r="S55" s="268"/>
      <c r="T55" s="268"/>
      <c r="U55" s="268"/>
      <c r="V55" s="268"/>
      <c r="W55" s="268"/>
      <c r="X55" s="268"/>
      <c r="Y55" s="268"/>
      <c r="Z55" s="269"/>
      <c r="AA55" s="269"/>
      <c r="AB55" s="269"/>
      <c r="AE55" s="274" t="s">
        <v>206</v>
      </c>
      <c r="AF55" s="275"/>
      <c r="AG55" s="275"/>
      <c r="AH55" s="275"/>
      <c r="AI55" s="275"/>
      <c r="AJ55" s="275"/>
      <c r="AK55" s="275"/>
      <c r="AL55" s="275"/>
      <c r="AM55" s="275"/>
      <c r="AN55" s="276"/>
      <c r="AO55" s="277">
        <f>+CD32/CU22</f>
        <v>0</v>
      </c>
      <c r="AP55" s="278"/>
      <c r="AQ55" s="278"/>
      <c r="AR55" s="279"/>
      <c r="AV55" s="271" t="s">
        <v>300</v>
      </c>
      <c r="AW55" s="272"/>
      <c r="AX55" s="272"/>
      <c r="AY55" s="272"/>
      <c r="AZ55" s="272"/>
      <c r="BA55" s="272"/>
      <c r="BB55" s="272"/>
      <c r="BC55" s="272"/>
      <c r="BD55" s="272"/>
      <c r="BE55" s="272"/>
      <c r="BF55" s="272"/>
      <c r="BG55" s="272"/>
      <c r="BH55" s="272"/>
      <c r="BI55" s="272"/>
      <c r="BJ55" s="272"/>
      <c r="BK55" s="272"/>
      <c r="BL55" s="272"/>
      <c r="BM55" s="272"/>
      <c r="BN55" s="272"/>
      <c r="BO55" s="272"/>
      <c r="BP55" s="272"/>
      <c r="BQ55" s="260"/>
      <c r="BR55" s="150"/>
      <c r="BS55" s="150"/>
      <c r="BT55" s="150"/>
      <c r="BU55" s="150"/>
      <c r="BV55" s="150"/>
      <c r="BW55" s="150"/>
      <c r="BX55" s="150"/>
      <c r="BY55" s="150"/>
      <c r="BZ55" s="150"/>
      <c r="CA55" s="150"/>
      <c r="CB55" s="150"/>
      <c r="CC55" s="150"/>
      <c r="CD55" s="150"/>
      <c r="CE55" s="150"/>
      <c r="CF55" s="150"/>
      <c r="CG55" s="150"/>
      <c r="CH55" s="150"/>
      <c r="CI55" s="150"/>
      <c r="CJ55" s="150"/>
      <c r="CK55" s="261"/>
      <c r="CS55" s="48">
        <f t="shared" ref="CS55:CS64" si="4">IF(AND($CD$32&gt;CT25,$CD$32&lt;=CU25),1,0)</f>
        <v>0</v>
      </c>
      <c r="CT55" s="67">
        <v>25</v>
      </c>
      <c r="CU55" s="68">
        <v>2</v>
      </c>
      <c r="CV55" s="69">
        <v>4</v>
      </c>
      <c r="CW55" s="49"/>
      <c r="CX55" s="49"/>
      <c r="CY55" s="49"/>
      <c r="CZ55" s="49"/>
      <c r="DA55" s="49"/>
      <c r="DB55" s="49"/>
      <c r="DC55" s="49"/>
      <c r="DD55" s="49"/>
    </row>
    <row r="56" spans="1:108" x14ac:dyDescent="0.2">
      <c r="BL56" s="267" t="str">
        <f>IF(BQ55&gt;BQ54,"ERROR EN EL VALOR DEL SUBSIDIO SOLICITADO"," ")</f>
        <v xml:space="preserve"> </v>
      </c>
      <c r="BM56" s="170"/>
      <c r="BN56" s="170"/>
      <c r="BO56" s="170"/>
      <c r="BP56" s="170"/>
      <c r="BQ56" s="170"/>
      <c r="BR56" s="170"/>
      <c r="BS56" s="170"/>
      <c r="BT56" s="170"/>
      <c r="BU56" s="170"/>
      <c r="BV56" s="170"/>
      <c r="BW56" s="170"/>
      <c r="BX56" s="170"/>
      <c r="BY56" s="170"/>
      <c r="BZ56" s="170"/>
      <c r="CA56" s="170"/>
      <c r="CB56" s="170"/>
      <c r="CC56" s="170"/>
      <c r="CD56" s="170"/>
      <c r="CE56" s="170"/>
      <c r="CF56" s="170"/>
      <c r="CG56" s="170"/>
      <c r="CH56" s="170"/>
      <c r="CI56" s="170"/>
      <c r="CJ56" s="170"/>
      <c r="CK56" s="170"/>
      <c r="CS56" s="48">
        <f>IF(AND($CD$32&gt;CT26,$CD$32&lt;=CU26),1,0)</f>
        <v>0</v>
      </c>
      <c r="CT56" s="67">
        <v>0</v>
      </c>
      <c r="CU56" s="68">
        <v>4.01</v>
      </c>
      <c r="CV56" s="69">
        <v>5</v>
      </c>
      <c r="CW56" s="49"/>
      <c r="CX56" s="49"/>
      <c r="CY56" s="49"/>
      <c r="CZ56" s="49"/>
      <c r="DA56" s="49"/>
      <c r="DB56" s="49"/>
      <c r="DC56" s="49"/>
      <c r="DD56" s="49"/>
    </row>
    <row r="57" spans="1:108" ht="15" x14ac:dyDescent="0.2">
      <c r="C57" s="19" t="s">
        <v>181</v>
      </c>
      <c r="T57" s="262"/>
      <c r="U57" s="263"/>
      <c r="V57" s="263"/>
      <c r="W57" s="263"/>
      <c r="X57" s="263"/>
      <c r="Y57" s="263"/>
      <c r="Z57" s="263"/>
      <c r="AA57" s="263"/>
      <c r="AB57" s="263"/>
      <c r="AC57" s="263"/>
      <c r="AD57" s="263"/>
      <c r="AE57" s="263"/>
      <c r="AF57" s="263"/>
      <c r="AG57" s="263"/>
      <c r="AH57" s="263"/>
      <c r="AJ57" s="19" t="s">
        <v>185</v>
      </c>
      <c r="AP57" s="262"/>
      <c r="AQ57" s="264"/>
      <c r="AR57" s="264"/>
      <c r="AS57" s="264"/>
      <c r="AT57" s="264"/>
      <c r="AU57" s="264"/>
      <c r="AV57" s="264"/>
      <c r="AW57" s="264"/>
      <c r="AX57" s="264"/>
      <c r="AY57" s="264"/>
      <c r="AZ57" s="19" t="s">
        <v>183</v>
      </c>
      <c r="BH57" s="265"/>
      <c r="BI57" s="265"/>
      <c r="BJ57" s="265"/>
      <c r="BK57" s="265"/>
      <c r="BL57" s="265"/>
      <c r="BM57" s="265"/>
      <c r="BN57" s="265"/>
      <c r="BO57" s="265"/>
      <c r="BP57" s="265"/>
      <c r="BQ57" s="265"/>
      <c r="BR57" s="265"/>
      <c r="BS57" s="265"/>
      <c r="BT57" s="265"/>
      <c r="BU57" s="265"/>
      <c r="BV57" s="265"/>
      <c r="BW57" s="265"/>
      <c r="BX57" s="265"/>
      <c r="BY57" s="265"/>
      <c r="BZ57" s="265"/>
      <c r="CB57" s="19" t="s">
        <v>182</v>
      </c>
      <c r="CI57" s="266"/>
      <c r="CJ57" s="266"/>
      <c r="CK57" s="266"/>
      <c r="CS57" s="48">
        <f t="shared" si="4"/>
        <v>0</v>
      </c>
      <c r="CT57" s="67">
        <v>0</v>
      </c>
      <c r="CU57" s="68">
        <v>0</v>
      </c>
      <c r="CV57" s="69">
        <v>0</v>
      </c>
      <c r="CW57" s="49"/>
      <c r="CX57" s="49"/>
      <c r="CY57" s="49"/>
      <c r="CZ57" s="49"/>
      <c r="DA57" s="49"/>
      <c r="DB57" s="49"/>
      <c r="DC57" s="49"/>
      <c r="DD57" s="49"/>
    </row>
    <row r="58" spans="1:108" ht="16.5" customHeight="1" thickBot="1" x14ac:dyDescent="0.25">
      <c r="A58" s="27"/>
      <c r="B58" s="27"/>
      <c r="C58" s="27"/>
      <c r="D58" s="27"/>
      <c r="E58" s="27"/>
      <c r="F58" s="27"/>
      <c r="G58" s="27"/>
      <c r="H58" s="27"/>
      <c r="I58" s="27"/>
      <c r="J58" s="27"/>
      <c r="K58" s="27"/>
      <c r="L58" s="27"/>
      <c r="M58" s="27"/>
      <c r="N58" s="27"/>
      <c r="O58" s="27"/>
      <c r="P58" s="27"/>
      <c r="Q58" s="27"/>
      <c r="R58" s="27"/>
      <c r="S58" s="27"/>
      <c r="T58" s="27"/>
      <c r="U58" s="27"/>
      <c r="V58" s="27"/>
      <c r="W58" s="27"/>
      <c r="X58" s="27"/>
      <c r="Y58" s="27"/>
      <c r="Z58" s="27"/>
      <c r="AA58" s="27"/>
      <c r="AB58" s="27"/>
      <c r="AC58" s="27"/>
      <c r="AD58" s="27"/>
      <c r="AE58" s="27"/>
      <c r="AF58" s="27"/>
      <c r="AG58" s="27"/>
      <c r="AH58" s="27"/>
      <c r="AI58" s="27"/>
      <c r="AJ58" s="27"/>
      <c r="AK58" s="27"/>
      <c r="AL58" s="27"/>
      <c r="AM58" s="27"/>
      <c r="AN58" s="27"/>
      <c r="AO58" s="27"/>
      <c r="AP58" s="27"/>
      <c r="AQ58" s="27"/>
      <c r="AR58" s="27"/>
      <c r="AS58" s="27"/>
      <c r="AT58" s="27"/>
      <c r="AU58" s="27"/>
      <c r="AV58" s="27"/>
      <c r="AW58" s="27"/>
      <c r="AX58" s="27"/>
      <c r="AY58" s="27"/>
      <c r="AZ58" s="27"/>
      <c r="BA58" s="27"/>
      <c r="BB58" s="27"/>
      <c r="BC58" s="27"/>
      <c r="BD58" s="27"/>
      <c r="BE58" s="27"/>
      <c r="BF58" s="27"/>
      <c r="BG58" s="27"/>
      <c r="BH58" s="27"/>
      <c r="BI58" s="27"/>
      <c r="BJ58" s="27"/>
      <c r="BK58" s="27"/>
      <c r="BL58" s="27"/>
      <c r="BM58" s="27"/>
      <c r="BN58" s="27"/>
      <c r="BO58" s="27"/>
      <c r="BP58" s="27"/>
      <c r="BQ58" s="27"/>
      <c r="BR58" s="27"/>
      <c r="BS58" s="27"/>
      <c r="BT58" s="27"/>
      <c r="BU58" s="27"/>
      <c r="BV58" s="27"/>
      <c r="BW58" s="27"/>
      <c r="BX58" s="27"/>
      <c r="BY58" s="27"/>
      <c r="BZ58" s="27"/>
      <c r="CA58" s="27"/>
      <c r="CB58" s="27"/>
      <c r="CC58" s="27"/>
      <c r="CD58" s="27"/>
      <c r="CE58" s="27"/>
      <c r="CF58" s="27"/>
      <c r="CG58" s="27"/>
      <c r="CH58" s="27"/>
      <c r="CI58" s="27"/>
      <c r="CJ58" s="27"/>
      <c r="CK58" s="27"/>
      <c r="CL58" s="27"/>
      <c r="CS58" s="48">
        <f t="shared" si="4"/>
        <v>0</v>
      </c>
      <c r="CT58" s="67">
        <v>0</v>
      </c>
      <c r="CU58" s="68">
        <v>0</v>
      </c>
      <c r="CV58" s="69">
        <v>0</v>
      </c>
      <c r="CW58" s="49"/>
      <c r="CX58" s="49"/>
      <c r="CY58" s="49"/>
      <c r="CZ58" s="49"/>
      <c r="DA58" s="49"/>
      <c r="DB58" s="49"/>
      <c r="DC58" s="49"/>
      <c r="DD58" s="49"/>
    </row>
    <row r="59" spans="1:108" x14ac:dyDescent="0.2">
      <c r="CS59" s="48">
        <f t="shared" si="4"/>
        <v>0</v>
      </c>
      <c r="CT59" s="67">
        <v>0</v>
      </c>
      <c r="CU59" s="68">
        <v>0</v>
      </c>
      <c r="CV59" s="69">
        <v>0</v>
      </c>
      <c r="CW59" s="49"/>
      <c r="CX59" s="49"/>
      <c r="CY59" s="49"/>
      <c r="CZ59" s="49"/>
      <c r="DA59" s="49"/>
      <c r="DB59" s="49"/>
      <c r="DC59" s="49"/>
      <c r="DD59" s="49"/>
    </row>
    <row r="60" spans="1:108" ht="27" customHeight="1" x14ac:dyDescent="0.2">
      <c r="C60" s="177" t="s">
        <v>4</v>
      </c>
      <c r="D60" s="177"/>
      <c r="E60" s="177"/>
      <c r="F60" s="177"/>
      <c r="G60" s="177"/>
      <c r="H60" s="177"/>
      <c r="I60" s="177"/>
      <c r="J60" s="177"/>
      <c r="K60" s="177"/>
      <c r="L60" s="177"/>
      <c r="M60" s="177"/>
      <c r="N60" s="177"/>
      <c r="O60" s="177"/>
      <c r="P60" s="177"/>
      <c r="Q60" s="177"/>
      <c r="R60" s="177"/>
      <c r="S60" s="177"/>
      <c r="T60" s="177"/>
      <c r="U60" s="177"/>
      <c r="V60" s="177"/>
      <c r="W60" s="177"/>
      <c r="X60" s="177"/>
      <c r="Y60" s="177"/>
      <c r="Z60" s="177"/>
      <c r="AA60" s="177"/>
      <c r="AB60" s="177"/>
      <c r="AC60" s="177"/>
      <c r="AD60" s="177"/>
      <c r="AE60" s="177"/>
      <c r="AF60" s="177"/>
      <c r="AG60" s="177"/>
      <c r="AH60" s="177"/>
      <c r="AI60" s="177"/>
      <c r="AJ60" s="177"/>
      <c r="AK60" s="177"/>
      <c r="AL60" s="177"/>
      <c r="AM60" s="177"/>
      <c r="AN60" s="177"/>
      <c r="AO60" s="177"/>
      <c r="AP60" s="177"/>
      <c r="AQ60" s="177"/>
      <c r="AR60" s="177"/>
      <c r="AS60" s="177"/>
      <c r="AT60" s="177"/>
      <c r="AU60" s="177"/>
      <c r="AV60" s="177"/>
      <c r="AW60" s="177"/>
      <c r="AX60" s="177"/>
      <c r="AY60" s="177"/>
      <c r="AZ60" s="177"/>
      <c r="BA60" s="177"/>
      <c r="BB60" s="177"/>
      <c r="BC60" s="177"/>
      <c r="BD60" s="177"/>
      <c r="BE60" s="177"/>
      <c r="BF60" s="177"/>
      <c r="BG60" s="177"/>
      <c r="BH60" s="177"/>
      <c r="BI60" s="177"/>
      <c r="BJ60" s="177"/>
      <c r="BK60" s="177"/>
      <c r="BL60" s="177"/>
      <c r="BM60" s="177"/>
      <c r="BN60" s="177"/>
      <c r="BO60" s="177"/>
      <c r="BP60" s="177"/>
      <c r="BQ60" s="177"/>
      <c r="BR60" s="177"/>
      <c r="BS60" s="177"/>
      <c r="BT60" s="177"/>
      <c r="BU60" s="177"/>
      <c r="BV60" s="177"/>
      <c r="BW60" s="177"/>
      <c r="BX60" s="177"/>
      <c r="BY60" s="177"/>
      <c r="BZ60" s="177"/>
      <c r="CA60" s="177"/>
      <c r="CB60" s="177"/>
      <c r="CC60" s="177"/>
      <c r="CD60" s="177"/>
      <c r="CE60" s="177"/>
      <c r="CF60" s="177"/>
      <c r="CG60" s="177"/>
      <c r="CH60" s="177"/>
      <c r="CI60" s="177"/>
      <c r="CJ60" s="177"/>
      <c r="CK60" s="177"/>
      <c r="CS60" s="48">
        <f t="shared" si="4"/>
        <v>0</v>
      </c>
      <c r="CT60" s="67">
        <v>0</v>
      </c>
      <c r="CU60" s="68">
        <v>0</v>
      </c>
      <c r="CV60" s="69">
        <v>0</v>
      </c>
      <c r="CW60" s="49"/>
      <c r="CX60" s="49"/>
      <c r="CY60" s="49"/>
      <c r="CZ60" s="49"/>
      <c r="DA60" s="49"/>
      <c r="DB60" s="49"/>
      <c r="DC60" s="49"/>
      <c r="DD60" s="49"/>
    </row>
    <row r="61" spans="1:108" ht="9.75" customHeight="1" x14ac:dyDescent="0.2">
      <c r="CS61" s="48">
        <f t="shared" si="4"/>
        <v>0</v>
      </c>
      <c r="CT61" s="67">
        <v>0</v>
      </c>
      <c r="CU61" s="68">
        <v>0</v>
      </c>
      <c r="CV61" s="69">
        <v>0</v>
      </c>
      <c r="CW61" s="49"/>
      <c r="CX61" s="49"/>
      <c r="CY61" s="49"/>
      <c r="CZ61" s="49"/>
      <c r="DA61" s="49"/>
      <c r="DB61" s="49"/>
      <c r="DC61" s="49"/>
      <c r="DD61" s="49"/>
    </row>
    <row r="62" spans="1:108" ht="21" customHeight="1" x14ac:dyDescent="0.2">
      <c r="D62" s="32" t="s">
        <v>186</v>
      </c>
      <c r="BI62" t="s">
        <v>153</v>
      </c>
      <c r="BS62" s="253"/>
      <c r="BT62" s="253"/>
      <c r="BU62" s="253"/>
      <c r="BV62" s="253"/>
      <c r="BW62" s="253"/>
      <c r="BX62" s="253"/>
      <c r="BY62" s="253"/>
      <c r="BZ62" s="253"/>
      <c r="CA62" s="253"/>
      <c r="CB62" s="253"/>
      <c r="CC62" s="253"/>
      <c r="CD62" s="253"/>
      <c r="CE62" s="253"/>
      <c r="CF62" s="253"/>
      <c r="CG62" s="253"/>
      <c r="CH62" s="253"/>
      <c r="CI62" s="253"/>
      <c r="CJ62" s="253"/>
      <c r="CK62" s="253"/>
      <c r="CS62" s="48">
        <f t="shared" si="4"/>
        <v>0</v>
      </c>
      <c r="CT62" s="67">
        <v>4</v>
      </c>
      <c r="CU62" s="68">
        <v>3.5</v>
      </c>
      <c r="CV62" s="69">
        <v>4</v>
      </c>
      <c r="CW62" s="49"/>
      <c r="CX62" s="49"/>
      <c r="CY62" s="49"/>
      <c r="CZ62" s="49"/>
      <c r="DA62" s="49"/>
      <c r="DB62" s="49"/>
      <c r="DC62" s="49"/>
      <c r="DD62" s="49"/>
    </row>
    <row r="63" spans="1:108" x14ac:dyDescent="0.2">
      <c r="CS63" s="48">
        <f t="shared" si="4"/>
        <v>0</v>
      </c>
      <c r="CT63" s="71">
        <v>22</v>
      </c>
      <c r="CU63" s="71">
        <v>0</v>
      </c>
      <c r="CV63" s="72">
        <v>1</v>
      </c>
      <c r="CW63" s="49"/>
      <c r="CX63" s="49"/>
      <c r="CY63" s="49"/>
      <c r="CZ63" s="49"/>
      <c r="DA63" s="49"/>
      <c r="DB63" s="49"/>
      <c r="DC63" s="49"/>
      <c r="DD63" s="49"/>
    </row>
    <row r="64" spans="1:108" ht="14.25" customHeight="1" x14ac:dyDescent="0.2">
      <c r="D64" t="s">
        <v>9</v>
      </c>
      <c r="T64" s="254">
        <f>+C22</f>
        <v>0</v>
      </c>
      <c r="U64" s="255"/>
      <c r="V64" s="255"/>
      <c r="W64" s="255"/>
      <c r="X64" s="255"/>
      <c r="Y64" s="255"/>
      <c r="Z64" s="255"/>
      <c r="AA64" s="255"/>
      <c r="AB64" s="255"/>
      <c r="AC64" s="255"/>
      <c r="AD64" s="255"/>
      <c r="AE64" s="255"/>
      <c r="AF64" s="255"/>
      <c r="AG64" s="255"/>
      <c r="AH64" s="255"/>
      <c r="AI64" s="255"/>
      <c r="AJ64" s="255"/>
      <c r="AK64" s="255"/>
      <c r="AL64" s="255"/>
      <c r="AM64" s="255"/>
      <c r="AN64" s="255"/>
      <c r="AO64" s="255"/>
      <c r="AP64" s="255"/>
      <c r="AQ64" s="255"/>
      <c r="AR64" s="255"/>
      <c r="AT64" s="19" t="s">
        <v>187</v>
      </c>
      <c r="BI64" s="190">
        <f>+AY22</f>
        <v>0</v>
      </c>
      <c r="BJ64" s="190"/>
      <c r="BK64" s="190"/>
      <c r="BL64" s="190"/>
      <c r="BM64" s="190"/>
      <c r="BN64" s="190"/>
      <c r="BO64" s="190"/>
      <c r="BP64" s="255"/>
      <c r="BQ64" s="255"/>
      <c r="BR64" s="255"/>
      <c r="CS64" s="48">
        <f t="shared" si="4"/>
        <v>0</v>
      </c>
      <c r="CT64" s="71">
        <v>18</v>
      </c>
      <c r="CU64" s="71">
        <v>0</v>
      </c>
      <c r="CV64" s="49"/>
      <c r="CW64" s="49"/>
      <c r="CX64" s="49"/>
      <c r="CY64" s="49"/>
      <c r="CZ64" s="49"/>
      <c r="DA64" s="49"/>
      <c r="DB64" s="49"/>
      <c r="DC64" s="49"/>
      <c r="DD64" s="49"/>
    </row>
    <row r="65" spans="3:108" x14ac:dyDescent="0.2">
      <c r="CS65" s="49"/>
      <c r="CT65" s="49"/>
      <c r="CU65" s="49"/>
      <c r="CV65" s="49"/>
      <c r="CW65" s="49"/>
      <c r="CX65" s="49"/>
      <c r="CY65" s="49"/>
      <c r="CZ65" s="49"/>
      <c r="DA65" s="49"/>
      <c r="DB65" s="49"/>
      <c r="DC65" s="49"/>
      <c r="DD65" s="49"/>
    </row>
    <row r="66" spans="3:108" ht="12.75" customHeight="1" x14ac:dyDescent="0.2">
      <c r="D66" s="19" t="s">
        <v>181</v>
      </c>
      <c r="U66" s="256">
        <f>+T57</f>
        <v>0</v>
      </c>
      <c r="V66" s="255"/>
      <c r="W66" s="255"/>
      <c r="X66" s="255"/>
      <c r="Y66" s="255"/>
      <c r="Z66" s="255"/>
      <c r="AA66" s="255"/>
      <c r="AB66" s="255"/>
      <c r="AC66" s="255"/>
      <c r="AD66" s="255"/>
      <c r="AE66" s="255"/>
      <c r="AF66" s="255"/>
      <c r="AG66" s="255"/>
      <c r="AH66" s="255"/>
      <c r="AI66" s="255"/>
      <c r="AK66" s="19" t="s">
        <v>185</v>
      </c>
      <c r="AQ66" s="257">
        <f>+AP57</f>
        <v>0</v>
      </c>
      <c r="AR66" s="257"/>
      <c r="AS66" s="257"/>
      <c r="AT66" s="257"/>
      <c r="AU66" s="257"/>
      <c r="AV66" s="257"/>
      <c r="AW66" s="257"/>
      <c r="AX66" s="257"/>
      <c r="AY66" s="257"/>
      <c r="AZ66" s="257"/>
      <c r="BA66" s="19" t="s">
        <v>183</v>
      </c>
      <c r="BI66" s="258">
        <f>+BH57</f>
        <v>0</v>
      </c>
      <c r="BJ66" s="147"/>
      <c r="BK66" s="147"/>
      <c r="BL66" s="147"/>
      <c r="BM66" s="147"/>
      <c r="BN66" s="147"/>
      <c r="BO66" s="147"/>
      <c r="BP66" s="147"/>
      <c r="BQ66" s="147"/>
      <c r="BR66" s="147"/>
      <c r="BS66" s="147"/>
      <c r="BT66" s="147"/>
      <c r="BU66" s="147"/>
      <c r="BV66" s="147"/>
      <c r="BW66" s="147"/>
      <c r="BX66" s="147"/>
      <c r="BY66" s="147"/>
      <c r="BZ66" s="147"/>
      <c r="CA66" s="147"/>
      <c r="CC66" s="19" t="s">
        <v>182</v>
      </c>
      <c r="CJ66" s="259">
        <f>+CI57</f>
        <v>0</v>
      </c>
      <c r="CK66" s="259"/>
      <c r="CL66" s="259"/>
    </row>
    <row r="67" spans="3:108" ht="12" customHeight="1" x14ac:dyDescent="0.2"/>
    <row r="68" spans="3:108" ht="27" customHeight="1" x14ac:dyDescent="0.2">
      <c r="C68" s="177" t="s">
        <v>196</v>
      </c>
      <c r="D68" s="177"/>
      <c r="E68" s="177"/>
      <c r="F68" s="177"/>
      <c r="G68" s="177"/>
      <c r="H68" s="177"/>
      <c r="I68" s="177"/>
      <c r="J68" s="177"/>
      <c r="K68" s="177"/>
      <c r="L68" s="177"/>
      <c r="M68" s="177"/>
      <c r="N68" s="177"/>
      <c r="O68" s="177"/>
      <c r="P68" s="177"/>
      <c r="Q68" s="177"/>
      <c r="R68" s="177"/>
      <c r="S68" s="177"/>
      <c r="T68" s="177"/>
      <c r="U68" s="177"/>
      <c r="V68" s="177"/>
      <c r="W68" s="177"/>
      <c r="X68" s="177"/>
      <c r="Y68" s="177"/>
      <c r="Z68" s="177"/>
      <c r="AA68" s="177"/>
      <c r="AB68" s="177"/>
      <c r="AC68" s="177"/>
      <c r="AD68" s="177"/>
      <c r="AE68" s="177"/>
      <c r="AF68" s="177"/>
      <c r="AG68" s="177"/>
      <c r="AH68" s="177"/>
      <c r="AI68" s="177"/>
      <c r="AJ68" s="177"/>
      <c r="AK68" s="177"/>
      <c r="AL68" s="177"/>
      <c r="AM68" s="177"/>
      <c r="AN68" s="177"/>
      <c r="AO68" s="177"/>
      <c r="AP68" s="177"/>
      <c r="AQ68" s="177"/>
      <c r="AR68" s="177"/>
      <c r="AS68" s="177"/>
      <c r="AT68" s="177"/>
      <c r="AU68" s="177"/>
      <c r="AV68" s="177"/>
      <c r="AW68" s="177"/>
      <c r="AX68" s="177"/>
      <c r="AY68" s="177"/>
      <c r="AZ68" s="177"/>
      <c r="BA68" s="177"/>
      <c r="BB68" s="177"/>
      <c r="BC68" s="177"/>
      <c r="BD68" s="177"/>
      <c r="BE68" s="177"/>
      <c r="BF68" s="177"/>
      <c r="BG68" s="177"/>
      <c r="BH68" s="177"/>
      <c r="BI68" s="177"/>
      <c r="BJ68" s="177"/>
      <c r="BK68" s="177"/>
      <c r="BL68" s="177"/>
      <c r="BM68" s="177"/>
      <c r="BN68" s="177"/>
      <c r="BO68" s="177"/>
      <c r="BP68" s="177"/>
      <c r="BQ68" s="177"/>
      <c r="BR68" s="177"/>
      <c r="BS68" s="177"/>
      <c r="BT68" s="177"/>
      <c r="BU68" s="177"/>
      <c r="BV68" s="177"/>
      <c r="BW68" s="177"/>
      <c r="BX68" s="177"/>
      <c r="BY68" s="177"/>
      <c r="BZ68" s="177"/>
      <c r="CA68" s="177"/>
      <c r="CB68" s="177"/>
      <c r="CC68" s="177"/>
      <c r="CD68" s="177"/>
      <c r="CE68" s="177"/>
      <c r="CF68" s="177"/>
      <c r="CG68" s="177"/>
      <c r="CH68" s="177"/>
      <c r="CI68" s="177"/>
      <c r="CJ68" s="177"/>
      <c r="CK68" s="177"/>
    </row>
    <row r="69" spans="3:108" ht="11.25" customHeight="1" x14ac:dyDescent="0.2"/>
    <row r="70" spans="3:108" ht="23.25" customHeight="1" x14ac:dyDescent="0.2">
      <c r="C70" s="230" t="s">
        <v>46</v>
      </c>
      <c r="D70" s="230"/>
      <c r="E70" s="230"/>
      <c r="F70" s="230"/>
      <c r="G70" s="230"/>
      <c r="H70" s="230"/>
      <c r="I70" s="230"/>
      <c r="J70" s="230"/>
      <c r="K70" s="230"/>
      <c r="L70" s="230"/>
      <c r="M70" s="230"/>
      <c r="N70" s="230"/>
      <c r="O70" s="230"/>
      <c r="P70" s="231"/>
      <c r="Q70" s="231"/>
      <c r="R70" s="231"/>
      <c r="S70" s="231"/>
      <c r="T70" s="231"/>
      <c r="U70" s="230" t="s">
        <v>11</v>
      </c>
      <c r="V70" s="230"/>
      <c r="W70" s="230"/>
      <c r="X70" s="230"/>
      <c r="Y70" s="230"/>
      <c r="Z70" s="230"/>
      <c r="AA70" s="230"/>
      <c r="AB70" s="230"/>
      <c r="AC70" s="230"/>
      <c r="AD70" s="230"/>
      <c r="AE70" s="230"/>
      <c r="AF70" s="230"/>
      <c r="AG70" s="230"/>
      <c r="AH70" s="230"/>
      <c r="AI70" s="230"/>
      <c r="AJ70" s="232"/>
      <c r="AK70" s="232"/>
      <c r="AL70" s="232"/>
      <c r="AM70" s="233"/>
      <c r="AN70" s="233"/>
      <c r="AO70" s="233"/>
      <c r="AP70" s="233"/>
      <c r="AQ70" s="233"/>
      <c r="AR70" s="233"/>
      <c r="AS70" s="233"/>
      <c r="AT70" s="233"/>
      <c r="AU70" s="233"/>
      <c r="AV70" s="233"/>
      <c r="AX70" s="230" t="s">
        <v>33</v>
      </c>
      <c r="AY70" s="234"/>
      <c r="AZ70" s="234"/>
      <c r="BA70" s="234"/>
      <c r="BB70" s="234"/>
      <c r="BC70" s="234"/>
      <c r="BD70" s="234"/>
      <c r="BE70" s="234"/>
      <c r="BF70" s="234"/>
      <c r="BG70" s="234"/>
      <c r="BH70" s="234"/>
      <c r="BI70" s="234"/>
      <c r="BJ70" s="234"/>
      <c r="BK70" s="234"/>
      <c r="BL70" s="234"/>
      <c r="BM70" s="234"/>
      <c r="BN70" s="234"/>
      <c r="BO70" s="234"/>
      <c r="BP70" s="234"/>
      <c r="BQ70" s="234"/>
      <c r="BR70" s="192"/>
      <c r="BS70" s="192"/>
      <c r="BT70" s="192"/>
      <c r="BU70" s="192"/>
      <c r="BV70" s="192"/>
      <c r="BW70" s="192"/>
      <c r="BX70" s="192"/>
      <c r="BY70" s="192"/>
      <c r="BZ70" s="192"/>
      <c r="CA70" s="192"/>
      <c r="CB70" s="192"/>
      <c r="CC70" s="192"/>
      <c r="CD70" s="192"/>
      <c r="CE70" s="192"/>
      <c r="CF70" s="192"/>
      <c r="CG70" s="192"/>
      <c r="CH70" s="192"/>
      <c r="CI70" s="192"/>
      <c r="CJ70" s="192"/>
      <c r="CK70" s="235"/>
    </row>
    <row r="71" spans="3:108" ht="23.25" customHeight="1" x14ac:dyDescent="0.2">
      <c r="C71" s="230"/>
      <c r="D71" s="230"/>
      <c r="E71" s="230"/>
      <c r="F71" s="230"/>
      <c r="G71" s="230"/>
      <c r="H71" s="230"/>
      <c r="I71" s="230"/>
      <c r="J71" s="230"/>
      <c r="K71" s="230"/>
      <c r="L71" s="230"/>
      <c r="M71" s="230"/>
      <c r="N71" s="230"/>
      <c r="O71" s="230"/>
      <c r="P71" s="231"/>
      <c r="Q71" s="231"/>
      <c r="R71" s="231"/>
      <c r="S71" s="231"/>
      <c r="T71" s="231"/>
      <c r="U71" s="230" t="s">
        <v>295</v>
      </c>
      <c r="V71" s="230"/>
      <c r="W71" s="230"/>
      <c r="X71" s="230"/>
      <c r="Y71" s="230"/>
      <c r="Z71" s="230"/>
      <c r="AA71" s="230"/>
      <c r="AB71" s="230"/>
      <c r="AC71" s="230"/>
      <c r="AD71" s="230"/>
      <c r="AE71" s="230"/>
      <c r="AF71" s="230"/>
      <c r="AG71" s="230"/>
      <c r="AH71" s="230"/>
      <c r="AI71" s="230"/>
      <c r="AJ71" s="232"/>
      <c r="AK71" s="232"/>
      <c r="AL71" s="232"/>
      <c r="AM71" s="233"/>
      <c r="AN71" s="233"/>
      <c r="AO71" s="233"/>
      <c r="AP71" s="233"/>
      <c r="AQ71" s="233"/>
      <c r="AR71" s="233"/>
      <c r="AS71" s="233"/>
      <c r="AT71" s="233"/>
      <c r="AU71" s="233"/>
      <c r="AV71" s="233"/>
      <c r="AX71" s="230" t="s">
        <v>23</v>
      </c>
      <c r="AY71" s="234"/>
      <c r="AZ71" s="234"/>
      <c r="BA71" s="234"/>
      <c r="BB71" s="234"/>
      <c r="BC71" s="234"/>
      <c r="BD71" s="234"/>
      <c r="BE71" s="234"/>
      <c r="BF71" s="234"/>
      <c r="BG71" s="234"/>
      <c r="BH71" s="234"/>
      <c r="BI71" s="234"/>
      <c r="BJ71" s="234"/>
      <c r="BK71" s="234"/>
      <c r="BL71" s="234"/>
      <c r="BM71" s="234"/>
      <c r="BN71" s="234"/>
      <c r="BO71" s="234"/>
      <c r="BP71" s="234"/>
      <c r="BQ71" s="234"/>
      <c r="BR71" s="236"/>
      <c r="BS71" s="236"/>
      <c r="BT71" s="236"/>
      <c r="BU71" s="236"/>
      <c r="BV71" s="236"/>
      <c r="BW71" s="236"/>
      <c r="BX71" s="236"/>
      <c r="BY71" s="236"/>
      <c r="BZ71" s="236"/>
      <c r="CA71" s="236"/>
      <c r="CB71" s="236"/>
      <c r="CC71" s="236"/>
      <c r="CD71" s="236"/>
      <c r="CE71" s="236"/>
      <c r="CF71" s="236"/>
      <c r="CG71" s="236"/>
      <c r="CH71" s="236"/>
      <c r="CI71" s="236"/>
      <c r="CJ71" s="236"/>
      <c r="CK71" s="236"/>
    </row>
    <row r="72" spans="3:108" ht="23.25" customHeight="1" x14ac:dyDescent="0.2">
      <c r="C72" s="230"/>
      <c r="D72" s="230"/>
      <c r="E72" s="230"/>
      <c r="F72" s="230"/>
      <c r="G72" s="230"/>
      <c r="H72" s="230"/>
      <c r="I72" s="230"/>
      <c r="J72" s="230"/>
      <c r="K72" s="230"/>
      <c r="L72" s="230"/>
      <c r="M72" s="230"/>
      <c r="N72" s="230"/>
      <c r="O72" s="230"/>
      <c r="P72" s="231"/>
      <c r="Q72" s="231"/>
      <c r="R72" s="231"/>
      <c r="S72" s="231"/>
      <c r="T72" s="231"/>
      <c r="U72" s="230" t="s">
        <v>32</v>
      </c>
      <c r="V72" s="230"/>
      <c r="W72" s="230"/>
      <c r="X72" s="230"/>
      <c r="Y72" s="230"/>
      <c r="Z72" s="230"/>
      <c r="AA72" s="230"/>
      <c r="AB72" s="230"/>
      <c r="AC72" s="230"/>
      <c r="AD72" s="230"/>
      <c r="AE72" s="230"/>
      <c r="AF72" s="230"/>
      <c r="AG72" s="230"/>
      <c r="AH72" s="230"/>
      <c r="AI72" s="230"/>
      <c r="AJ72" s="232"/>
      <c r="AK72" s="232"/>
      <c r="AL72" s="232"/>
      <c r="AM72" s="244">
        <f>SUM(AM70:AV71)</f>
        <v>0</v>
      </c>
      <c r="AN72" s="244"/>
      <c r="AO72" s="244"/>
      <c r="AP72" s="244"/>
      <c r="AQ72" s="244"/>
      <c r="AR72" s="244"/>
      <c r="AS72" s="244"/>
      <c r="AT72" s="244"/>
      <c r="AU72" s="244"/>
      <c r="AV72" s="244"/>
      <c r="AX72" s="230" t="s">
        <v>302</v>
      </c>
      <c r="AY72" s="234"/>
      <c r="AZ72" s="234"/>
      <c r="BA72" s="234"/>
      <c r="BB72" s="234"/>
      <c r="BC72" s="234"/>
      <c r="BD72" s="234"/>
      <c r="BE72" s="234"/>
      <c r="BF72" s="234"/>
      <c r="BG72" s="234"/>
      <c r="BH72" s="234"/>
      <c r="BI72" s="234"/>
      <c r="BJ72" s="234"/>
      <c r="BK72" s="234"/>
      <c r="BL72" s="234"/>
      <c r="BM72" s="234"/>
      <c r="BN72" s="234"/>
      <c r="BO72" s="234"/>
      <c r="BP72" s="234"/>
      <c r="BQ72" s="234"/>
      <c r="BR72" s="37"/>
      <c r="BS72" s="38"/>
      <c r="BT72" s="245" t="s">
        <v>0</v>
      </c>
      <c r="BU72" s="246"/>
      <c r="BV72" s="246"/>
      <c r="BW72" s="237"/>
      <c r="BX72" s="238"/>
      <c r="BY72" s="238"/>
      <c r="BZ72" s="37"/>
      <c r="CA72" s="38"/>
      <c r="CB72" s="38"/>
      <c r="CC72" s="38"/>
      <c r="CD72" s="176" t="s">
        <v>1</v>
      </c>
      <c r="CE72" s="170"/>
      <c r="CF72" s="248"/>
      <c r="CG72" s="237"/>
      <c r="CH72" s="238"/>
      <c r="CI72" s="238"/>
      <c r="CJ72" s="37"/>
      <c r="CK72" s="41"/>
    </row>
    <row r="73" spans="3:108" ht="23.25" customHeight="1" x14ac:dyDescent="0.2">
      <c r="C73" s="239" t="s">
        <v>47</v>
      </c>
      <c r="D73" s="239"/>
      <c r="E73" s="239"/>
      <c r="F73" s="239"/>
      <c r="G73" s="239"/>
      <c r="H73" s="239"/>
      <c r="I73" s="239"/>
      <c r="J73" s="239"/>
      <c r="K73" s="239"/>
      <c r="L73" s="239"/>
      <c r="M73" s="239"/>
      <c r="N73" s="239"/>
      <c r="O73" s="239"/>
      <c r="P73" s="239"/>
      <c r="Q73" s="239"/>
      <c r="R73" s="239"/>
      <c r="S73" s="239"/>
      <c r="T73" s="239"/>
      <c r="U73" s="239"/>
      <c r="V73" s="239"/>
      <c r="W73" s="239"/>
      <c r="X73" s="239"/>
      <c r="Y73" s="239"/>
      <c r="Z73" s="239"/>
      <c r="AA73" s="239"/>
      <c r="AB73" s="239"/>
      <c r="AC73" s="239"/>
      <c r="AD73" s="239"/>
      <c r="AE73" s="239"/>
      <c r="AF73" s="239"/>
      <c r="AG73" s="239"/>
      <c r="AH73" s="240"/>
      <c r="AI73" s="240"/>
      <c r="AJ73" s="240"/>
      <c r="AK73" s="240"/>
      <c r="AL73" s="240"/>
      <c r="AM73" s="241"/>
      <c r="AN73" s="241"/>
      <c r="AO73" s="241"/>
      <c r="AP73" s="241"/>
      <c r="AQ73" s="241"/>
      <c r="AR73" s="241"/>
      <c r="AS73" s="241"/>
      <c r="AT73" s="241"/>
      <c r="AU73" s="241"/>
      <c r="AV73" s="241"/>
      <c r="AX73" s="234"/>
      <c r="AY73" s="234"/>
      <c r="AZ73" s="234"/>
      <c r="BA73" s="234"/>
      <c r="BB73" s="234"/>
      <c r="BC73" s="234"/>
      <c r="BD73" s="234"/>
      <c r="BE73" s="234"/>
      <c r="BF73" s="234"/>
      <c r="BG73" s="234"/>
      <c r="BH73" s="234"/>
      <c r="BI73" s="234"/>
      <c r="BJ73" s="234"/>
      <c r="BK73" s="234"/>
      <c r="BL73" s="234"/>
      <c r="BM73" s="234"/>
      <c r="BN73" s="234"/>
      <c r="BO73" s="234"/>
      <c r="BP73" s="234"/>
      <c r="BQ73" s="234"/>
      <c r="BR73" s="39"/>
      <c r="BS73" s="40"/>
      <c r="BT73" s="247"/>
      <c r="BU73" s="246"/>
      <c r="BV73" s="246"/>
      <c r="BW73" s="229"/>
      <c r="BX73" s="229"/>
      <c r="BY73" s="229"/>
      <c r="BZ73" s="39"/>
      <c r="CA73" s="40"/>
      <c r="CB73" s="40"/>
      <c r="CC73" s="40"/>
      <c r="CD73" s="189"/>
      <c r="CE73" s="189"/>
      <c r="CF73" s="249"/>
      <c r="CG73" s="229"/>
      <c r="CH73" s="229"/>
      <c r="CI73" s="229"/>
      <c r="CJ73" s="39"/>
      <c r="CK73" s="42"/>
    </row>
    <row r="74" spans="3:108" ht="11.25" customHeight="1" x14ac:dyDescent="0.2"/>
    <row r="75" spans="3:108" ht="27" customHeight="1" x14ac:dyDescent="0.2">
      <c r="C75" s="336" t="str">
        <f>IF(AM72&gt;0,IF(AM72=AT94,"OK","ERROR ENTRE VALOR VIVIENDA Y FINANCIACION TOTAL")," ")</f>
        <v xml:space="preserve"> </v>
      </c>
      <c r="D75" s="336"/>
      <c r="E75" s="336"/>
      <c r="F75" s="336"/>
      <c r="G75" s="336"/>
      <c r="H75" s="336"/>
      <c r="I75" s="336"/>
      <c r="J75" s="336"/>
      <c r="K75" s="336"/>
      <c r="L75" s="336"/>
      <c r="M75" s="336"/>
      <c r="N75" s="336"/>
      <c r="O75" s="336"/>
      <c r="P75" s="336"/>
      <c r="Q75" s="336"/>
      <c r="R75" s="336"/>
      <c r="S75" s="336"/>
      <c r="T75" s="336"/>
      <c r="U75" s="336"/>
      <c r="V75" s="336"/>
      <c r="W75" s="336"/>
      <c r="X75" s="336"/>
      <c r="Y75" s="336"/>
      <c r="Z75" s="336"/>
      <c r="AA75" s="336"/>
      <c r="AB75" s="336"/>
      <c r="AC75" s="336"/>
      <c r="AD75" s="336"/>
      <c r="AE75" s="336"/>
      <c r="AF75" s="336"/>
      <c r="AG75" s="336"/>
      <c r="AH75" s="336"/>
      <c r="AI75" s="336"/>
      <c r="AJ75" s="336"/>
      <c r="AK75" s="336"/>
      <c r="AL75" s="337"/>
      <c r="AM75" s="335" t="s">
        <v>197</v>
      </c>
      <c r="AN75" s="335"/>
      <c r="AO75" s="335"/>
      <c r="AP75" s="335"/>
      <c r="AQ75" s="335"/>
      <c r="AR75" s="335"/>
      <c r="AS75" s="335"/>
      <c r="AT75" s="335"/>
      <c r="AU75" s="335"/>
      <c r="AV75" s="335"/>
      <c r="AW75" s="335"/>
      <c r="AX75" s="335"/>
      <c r="AY75" s="335"/>
      <c r="AZ75" s="335"/>
      <c r="BA75" s="335"/>
      <c r="BB75" s="335"/>
      <c r="BC75" s="242" t="str">
        <f>IF(AM73&gt;0,IF(AM73=AT94,"OK","ERROR ENTRE VALOR VIVIENDA Y FINANCIACION TOTAL")," ")</f>
        <v xml:space="preserve"> </v>
      </c>
      <c r="BD75" s="243"/>
      <c r="BE75" s="243"/>
      <c r="BF75" s="243"/>
      <c r="BG75" s="243"/>
      <c r="BH75" s="243"/>
      <c r="BI75" s="243"/>
      <c r="BJ75" s="243"/>
      <c r="BK75" s="243"/>
      <c r="BL75" s="243"/>
      <c r="BM75" s="243"/>
      <c r="BN75" s="243"/>
      <c r="BO75" s="243"/>
      <c r="BP75" s="243"/>
      <c r="BQ75" s="243"/>
      <c r="BR75" s="243"/>
      <c r="BS75" s="243"/>
      <c r="BT75" s="243"/>
      <c r="BU75" s="243"/>
      <c r="BV75" s="243"/>
      <c r="BW75" s="243"/>
      <c r="BX75" s="243"/>
      <c r="BY75" s="243"/>
      <c r="BZ75" s="243"/>
      <c r="CA75" s="243"/>
      <c r="CB75" s="243"/>
      <c r="CC75" s="243"/>
      <c r="CD75" s="243"/>
      <c r="CE75" s="243"/>
      <c r="CF75" s="243"/>
      <c r="CG75" s="243"/>
      <c r="CH75" s="243"/>
      <c r="CI75" s="243"/>
      <c r="CJ75" s="243"/>
      <c r="CK75" s="243"/>
    </row>
    <row r="76" spans="3:108" ht="11.25" customHeight="1" x14ac:dyDescent="0.2"/>
    <row r="77" spans="3:108" ht="24.75" customHeight="1" x14ac:dyDescent="0.2">
      <c r="C77" s="250" t="s">
        <v>21</v>
      </c>
      <c r="D77" s="251"/>
      <c r="E77" s="251"/>
      <c r="F77" s="251"/>
      <c r="G77" s="251"/>
      <c r="H77" s="251"/>
      <c r="I77" s="251"/>
      <c r="J77" s="251"/>
      <c r="K77" s="251"/>
      <c r="L77" s="251"/>
      <c r="M77" s="251"/>
      <c r="N77" s="251"/>
      <c r="O77" s="251"/>
      <c r="P77" s="251"/>
      <c r="Q77" s="251"/>
      <c r="R77" s="251"/>
      <c r="S77" s="251"/>
      <c r="T77" s="251"/>
      <c r="U77" s="251"/>
      <c r="V77" s="251"/>
      <c r="W77" s="251"/>
      <c r="X77" s="251"/>
      <c r="Y77" s="251"/>
      <c r="Z77" s="251"/>
      <c r="AA77" s="251"/>
      <c r="AB77" s="251"/>
      <c r="AC77" s="251"/>
      <c r="AD77" s="251"/>
      <c r="AE77" s="251"/>
      <c r="AF77" s="251"/>
      <c r="AG77" s="251"/>
      <c r="AH77" s="251"/>
      <c r="AI77" s="251"/>
      <c r="AJ77" s="251"/>
      <c r="AK77" s="251"/>
      <c r="AL77" s="251"/>
      <c r="AM77" s="251"/>
      <c r="AN77" s="251"/>
      <c r="AO77" s="251"/>
      <c r="AP77" s="251"/>
      <c r="AQ77" s="251"/>
      <c r="AR77" s="251"/>
      <c r="AS77" s="252"/>
      <c r="AT77" s="19"/>
      <c r="AU77" s="250" t="s">
        <v>22</v>
      </c>
      <c r="AV77" s="251"/>
      <c r="AW77" s="251"/>
      <c r="AX77" s="251"/>
      <c r="AY77" s="251"/>
      <c r="AZ77" s="251"/>
      <c r="BA77" s="251"/>
      <c r="BB77" s="251"/>
      <c r="BC77" s="251"/>
      <c r="BD77" s="251"/>
      <c r="BE77" s="251"/>
      <c r="BF77" s="251"/>
      <c r="BG77" s="251"/>
      <c r="BH77" s="251"/>
      <c r="BI77" s="251"/>
      <c r="BJ77" s="251"/>
      <c r="BK77" s="251"/>
      <c r="BL77" s="251"/>
      <c r="BM77" s="251"/>
      <c r="BN77" s="251"/>
      <c r="BO77" s="251"/>
      <c r="BP77" s="251"/>
      <c r="BQ77" s="251"/>
      <c r="BR77" s="251"/>
      <c r="BS77" s="251"/>
      <c r="BT77" s="251"/>
      <c r="BU77" s="251"/>
      <c r="BV77" s="251"/>
      <c r="BW77" s="251"/>
      <c r="BX77" s="251"/>
      <c r="BY77" s="251"/>
      <c r="BZ77" s="251"/>
      <c r="CA77" s="251"/>
      <c r="CB77" s="251"/>
      <c r="CC77" s="251"/>
      <c r="CD77" s="251"/>
      <c r="CE77" s="251"/>
      <c r="CF77" s="251"/>
      <c r="CG77" s="251"/>
      <c r="CH77" s="251"/>
      <c r="CI77" s="251"/>
      <c r="CJ77" s="251"/>
      <c r="CK77" s="252"/>
    </row>
    <row r="78" spans="3:108" ht="24" customHeight="1" x14ac:dyDescent="0.2">
      <c r="C78" s="220" t="s">
        <v>35</v>
      </c>
      <c r="D78" s="227"/>
      <c r="E78" s="227"/>
      <c r="F78" s="227"/>
      <c r="G78" s="227"/>
      <c r="H78" s="227"/>
      <c r="I78" s="227"/>
      <c r="J78" s="227"/>
      <c r="K78" s="227"/>
      <c r="L78" s="227"/>
      <c r="M78" s="227"/>
      <c r="N78" s="227"/>
      <c r="O78" s="227"/>
      <c r="P78" s="227"/>
      <c r="Q78" s="227"/>
      <c r="R78" s="227"/>
      <c r="S78" s="227"/>
      <c r="T78" s="227"/>
      <c r="U78" s="227"/>
      <c r="V78" s="220" t="s">
        <v>191</v>
      </c>
      <c r="W78" s="227"/>
      <c r="X78" s="227"/>
      <c r="Y78" s="228"/>
      <c r="Z78" s="198"/>
      <c r="AA78" s="198"/>
      <c r="AB78" s="28"/>
      <c r="AC78" s="227" t="s">
        <v>138</v>
      </c>
      <c r="AD78" s="227"/>
      <c r="AE78" s="227"/>
      <c r="AF78" s="198"/>
      <c r="AG78" s="198"/>
      <c r="AH78" s="214" t="s">
        <v>304</v>
      </c>
      <c r="AI78" s="215"/>
      <c r="AJ78" s="215"/>
      <c r="AK78" s="215"/>
      <c r="AL78" s="215"/>
      <c r="AM78" s="215"/>
      <c r="AN78" s="215"/>
      <c r="AO78" s="215"/>
      <c r="AP78" s="215"/>
      <c r="AQ78" s="215"/>
      <c r="AR78" s="215"/>
      <c r="AS78" s="216"/>
      <c r="AU78" s="211" t="s">
        <v>40</v>
      </c>
      <c r="AV78" s="211"/>
      <c r="AW78" s="211"/>
      <c r="AX78" s="211"/>
      <c r="AY78" s="211"/>
      <c r="AZ78" s="211"/>
      <c r="BA78" s="211"/>
      <c r="BB78" s="211"/>
      <c r="BC78" s="211"/>
      <c r="BD78" s="211"/>
      <c r="BE78" s="211"/>
      <c r="BF78" s="211"/>
      <c r="BG78" s="211"/>
      <c r="BH78" s="211"/>
      <c r="BI78" s="211"/>
      <c r="BJ78" s="211"/>
      <c r="BK78" s="211"/>
      <c r="BL78" s="211"/>
      <c r="BM78" s="211"/>
      <c r="BN78" s="211"/>
      <c r="BO78" s="229"/>
      <c r="BP78" s="229"/>
      <c r="BQ78" s="229"/>
      <c r="BR78" s="229"/>
      <c r="BS78" s="229"/>
      <c r="BT78" s="229"/>
      <c r="BU78" s="229"/>
      <c r="BV78" s="229"/>
      <c r="BW78" s="229"/>
      <c r="BX78" s="229"/>
      <c r="BY78" s="229"/>
      <c r="BZ78" s="214"/>
      <c r="CA78" s="215"/>
      <c r="CB78" s="215"/>
      <c r="CC78" s="215"/>
      <c r="CD78" s="215"/>
      <c r="CE78" s="215"/>
      <c r="CF78" s="215"/>
      <c r="CG78" s="215"/>
      <c r="CH78" s="215"/>
      <c r="CI78" s="215"/>
      <c r="CJ78" s="215"/>
      <c r="CK78" s="216"/>
    </row>
    <row r="79" spans="3:108" ht="24" customHeight="1" x14ac:dyDescent="0.2">
      <c r="C79" s="211" t="s">
        <v>36</v>
      </c>
      <c r="D79" s="211"/>
      <c r="E79" s="211"/>
      <c r="F79" s="211"/>
      <c r="G79" s="211"/>
      <c r="H79" s="211"/>
      <c r="I79" s="211"/>
      <c r="J79" s="211"/>
      <c r="K79" s="211"/>
      <c r="L79" s="211"/>
      <c r="M79" s="211"/>
      <c r="N79" s="211"/>
      <c r="O79" s="211"/>
      <c r="P79" s="211"/>
      <c r="Q79" s="211"/>
      <c r="R79" s="211"/>
      <c r="S79" s="211"/>
      <c r="T79" s="211"/>
      <c r="U79" s="211"/>
      <c r="V79" s="211"/>
      <c r="W79" s="211"/>
      <c r="X79" s="211"/>
      <c r="Y79" s="211"/>
      <c r="Z79" s="211"/>
      <c r="AA79" s="211"/>
      <c r="AB79" s="211"/>
      <c r="AC79" s="211"/>
      <c r="AD79" s="211"/>
      <c r="AE79" s="211"/>
      <c r="AF79" s="211"/>
      <c r="AG79" s="211"/>
      <c r="AH79" s="214"/>
      <c r="AI79" s="215"/>
      <c r="AJ79" s="215"/>
      <c r="AK79" s="215"/>
      <c r="AL79" s="215"/>
      <c r="AM79" s="215"/>
      <c r="AN79" s="215"/>
      <c r="AO79" s="215"/>
      <c r="AP79" s="215"/>
      <c r="AQ79" s="215"/>
      <c r="AR79" s="215"/>
      <c r="AS79" s="216"/>
      <c r="AU79" s="211" t="s">
        <v>148</v>
      </c>
      <c r="AV79" s="211"/>
      <c r="AW79" s="211"/>
      <c r="AX79" s="211"/>
      <c r="AY79" s="211"/>
      <c r="AZ79" s="211"/>
      <c r="BA79" s="211"/>
      <c r="BB79" s="211"/>
      <c r="BC79" s="211"/>
      <c r="BD79" s="211"/>
      <c r="BE79" s="211"/>
      <c r="BF79" s="211"/>
      <c r="BG79" s="211"/>
      <c r="BH79" s="211"/>
      <c r="BI79" s="211"/>
      <c r="BJ79" s="211"/>
      <c r="BK79" s="211"/>
      <c r="BL79" s="211"/>
      <c r="BM79" s="211"/>
      <c r="BN79" s="211"/>
      <c r="BO79" s="211"/>
      <c r="BP79" s="211"/>
      <c r="BQ79" s="211"/>
      <c r="BR79" s="211"/>
      <c r="BS79" s="211"/>
      <c r="BT79" s="211"/>
      <c r="BU79" s="211"/>
      <c r="BV79" s="211"/>
      <c r="BW79" s="211"/>
      <c r="BX79" s="211"/>
      <c r="BY79" s="211"/>
      <c r="BZ79" s="214"/>
      <c r="CA79" s="215"/>
      <c r="CB79" s="215"/>
      <c r="CC79" s="215"/>
      <c r="CD79" s="215"/>
      <c r="CE79" s="215"/>
      <c r="CF79" s="215"/>
      <c r="CG79" s="215"/>
      <c r="CH79" s="215"/>
      <c r="CI79" s="215"/>
      <c r="CJ79" s="215"/>
      <c r="CK79" s="216"/>
    </row>
    <row r="80" spans="3:108" ht="24" customHeight="1" x14ac:dyDescent="0.2">
      <c r="C80" s="211" t="s">
        <v>7</v>
      </c>
      <c r="D80" s="211"/>
      <c r="E80" s="211"/>
      <c r="F80" s="211"/>
      <c r="G80" s="211"/>
      <c r="H80" s="211"/>
      <c r="I80" s="211"/>
      <c r="J80" s="211"/>
      <c r="K80" s="211"/>
      <c r="L80" s="211"/>
      <c r="M80" s="211"/>
      <c r="N80" s="211"/>
      <c r="O80" s="211"/>
      <c r="P80" s="211"/>
      <c r="Q80" s="211"/>
      <c r="R80" s="211"/>
      <c r="S80" s="211"/>
      <c r="T80" s="211"/>
      <c r="U80" s="211"/>
      <c r="V80" s="211"/>
      <c r="W80" s="211"/>
      <c r="X80" s="211"/>
      <c r="Y80" s="211"/>
      <c r="Z80" s="211"/>
      <c r="AA80" s="211"/>
      <c r="AB80" s="211"/>
      <c r="AC80" s="211"/>
      <c r="AD80" s="211"/>
      <c r="AE80" s="211"/>
      <c r="AF80" s="211"/>
      <c r="AG80" s="211"/>
      <c r="AH80" s="214"/>
      <c r="AI80" s="215"/>
      <c r="AJ80" s="215"/>
      <c r="AK80" s="215"/>
      <c r="AL80" s="215"/>
      <c r="AM80" s="215"/>
      <c r="AN80" s="215"/>
      <c r="AO80" s="215"/>
      <c r="AP80" s="215"/>
      <c r="AQ80" s="215"/>
      <c r="AR80" s="215"/>
      <c r="AS80" s="216"/>
      <c r="AU80" s="220" t="s">
        <v>41</v>
      </c>
      <c r="AV80" s="138"/>
      <c r="AW80" s="138"/>
      <c r="AX80" s="138"/>
      <c r="AY80" s="138"/>
      <c r="AZ80" s="138"/>
      <c r="BA80" s="138"/>
      <c r="BB80" s="138"/>
      <c r="BC80" s="138"/>
      <c r="BD80" s="138"/>
      <c r="BE80" s="138"/>
      <c r="BF80" s="138"/>
      <c r="BG80" s="138"/>
      <c r="BH80" s="138"/>
      <c r="BI80" s="138"/>
      <c r="BJ80" s="138"/>
      <c r="BK80" s="138"/>
      <c r="BL80" s="138"/>
      <c r="BM80" s="138"/>
      <c r="BN80" s="138"/>
      <c r="BO80" s="224" t="str">
        <f>IF((+AM73-AH86-BZ86-AT93+AM72)=0," ",(+AM73-AH86-BZ86-AT93+AM72))</f>
        <v xml:space="preserve"> </v>
      </c>
      <c r="BP80" s="225"/>
      <c r="BQ80" s="225"/>
      <c r="BR80" s="225"/>
      <c r="BS80" s="225"/>
      <c r="BT80" s="225"/>
      <c r="BU80" s="225"/>
      <c r="BV80" s="225"/>
      <c r="BW80" s="225"/>
      <c r="BX80" s="225"/>
      <c r="BY80" s="226"/>
      <c r="BZ80" s="214"/>
      <c r="CA80" s="215"/>
      <c r="CB80" s="215"/>
      <c r="CC80" s="215"/>
      <c r="CD80" s="215"/>
      <c r="CE80" s="215"/>
      <c r="CF80" s="215"/>
      <c r="CG80" s="215"/>
      <c r="CH80" s="215"/>
      <c r="CI80" s="215"/>
      <c r="CJ80" s="215"/>
      <c r="CK80" s="216"/>
      <c r="CS80" s="48" t="str">
        <f>IF(AM72&gt;0,IF(AN72=AT94,"OK","ERROR")," ")</f>
        <v xml:space="preserve"> </v>
      </c>
    </row>
    <row r="81" spans="3:89" ht="24" customHeight="1" x14ac:dyDescent="0.2">
      <c r="C81" s="211" t="s">
        <v>37</v>
      </c>
      <c r="D81" s="211"/>
      <c r="E81" s="211"/>
      <c r="F81" s="211"/>
      <c r="G81" s="211"/>
      <c r="H81" s="211"/>
      <c r="I81" s="211"/>
      <c r="J81" s="211"/>
      <c r="K81" s="211"/>
      <c r="L81" s="211"/>
      <c r="M81" s="211"/>
      <c r="N81" s="211"/>
      <c r="O81" s="211"/>
      <c r="P81" s="211"/>
      <c r="Q81" s="211"/>
      <c r="R81" s="211"/>
      <c r="S81" s="211"/>
      <c r="T81" s="211"/>
      <c r="U81" s="211"/>
      <c r="V81" s="211"/>
      <c r="W81" s="211"/>
      <c r="X81" s="211"/>
      <c r="Y81" s="211"/>
      <c r="Z81" s="211"/>
      <c r="AA81" s="211"/>
      <c r="AB81" s="211"/>
      <c r="AC81" s="211"/>
      <c r="AD81" s="211"/>
      <c r="AE81" s="211"/>
      <c r="AF81" s="211"/>
      <c r="AG81" s="211"/>
      <c r="AH81" s="214"/>
      <c r="AI81" s="215"/>
      <c r="AJ81" s="215"/>
      <c r="AK81" s="215"/>
      <c r="AL81" s="215"/>
      <c r="AM81" s="215"/>
      <c r="AN81" s="215"/>
      <c r="AO81" s="215"/>
      <c r="AP81" s="215"/>
      <c r="AQ81" s="215"/>
      <c r="AR81" s="215"/>
      <c r="AS81" s="216"/>
      <c r="AU81" s="211" t="s">
        <v>42</v>
      </c>
      <c r="AV81" s="211"/>
      <c r="AW81" s="211"/>
      <c r="AX81" s="211"/>
      <c r="AY81" s="211"/>
      <c r="AZ81" s="211"/>
      <c r="BA81" s="211"/>
      <c r="BB81" s="211"/>
      <c r="BC81" s="211"/>
      <c r="BD81" s="211"/>
      <c r="BE81" s="211"/>
      <c r="BF81" s="211"/>
      <c r="BG81" s="211"/>
      <c r="BH81" s="211"/>
      <c r="BI81" s="211"/>
      <c r="BJ81" s="211"/>
      <c r="BK81" s="211"/>
      <c r="BL81" s="211"/>
      <c r="BM81" s="211"/>
      <c r="BN81" s="211"/>
      <c r="BO81" s="211"/>
      <c r="BP81" s="211"/>
      <c r="BQ81" s="211"/>
      <c r="BR81" s="211"/>
      <c r="BS81" s="211"/>
      <c r="BT81" s="211"/>
      <c r="BU81" s="211"/>
      <c r="BV81" s="211"/>
      <c r="BW81" s="211"/>
      <c r="BX81" s="211"/>
      <c r="BY81" s="211"/>
      <c r="BZ81" s="214"/>
      <c r="CA81" s="215"/>
      <c r="CB81" s="215"/>
      <c r="CC81" s="215"/>
      <c r="CD81" s="215"/>
      <c r="CE81" s="215"/>
      <c r="CF81" s="215"/>
      <c r="CG81" s="215"/>
      <c r="CH81" s="215"/>
      <c r="CI81" s="215"/>
      <c r="CJ81" s="215"/>
      <c r="CK81" s="216"/>
    </row>
    <row r="82" spans="3:89" ht="24" customHeight="1" x14ac:dyDescent="0.2">
      <c r="C82" s="220" t="s">
        <v>136</v>
      </c>
      <c r="D82" s="138"/>
      <c r="E82" s="138"/>
      <c r="F82" s="138"/>
      <c r="G82" s="138"/>
      <c r="H82" s="138"/>
      <c r="I82" s="138"/>
      <c r="J82" s="138"/>
      <c r="K82" s="138"/>
      <c r="L82" s="220" t="s">
        <v>222</v>
      </c>
      <c r="M82" s="331"/>
      <c r="N82" s="331"/>
      <c r="O82" s="331"/>
      <c r="P82" s="331"/>
      <c r="Q82" s="331"/>
      <c r="R82" s="331"/>
      <c r="S82" s="331"/>
      <c r="T82" s="331"/>
      <c r="U82" s="331"/>
      <c r="V82" s="331"/>
      <c r="W82" s="332"/>
      <c r="X82" s="332"/>
      <c r="Y82" s="332"/>
      <c r="Z82" s="332"/>
      <c r="AA82" s="332"/>
      <c r="AB82" s="332"/>
      <c r="AC82" s="332"/>
      <c r="AD82" s="332"/>
      <c r="AE82" s="332"/>
      <c r="AF82" s="332"/>
      <c r="AG82" s="332"/>
      <c r="AH82" s="214"/>
      <c r="AI82" s="215"/>
      <c r="AJ82" s="215"/>
      <c r="AK82" s="215"/>
      <c r="AL82" s="215"/>
      <c r="AM82" s="215"/>
      <c r="AN82" s="215"/>
      <c r="AO82" s="215"/>
      <c r="AP82" s="215"/>
      <c r="AQ82" s="215"/>
      <c r="AR82" s="215"/>
      <c r="AS82" s="216"/>
      <c r="AU82" s="211" t="s">
        <v>14</v>
      </c>
      <c r="AV82" s="211"/>
      <c r="AW82" s="211"/>
      <c r="AX82" s="211"/>
      <c r="AY82" s="211"/>
      <c r="AZ82" s="211"/>
      <c r="BA82" s="211"/>
      <c r="BB82" s="211"/>
      <c r="BC82" s="211"/>
      <c r="BD82" s="211"/>
      <c r="BE82" s="211"/>
      <c r="BF82" s="211"/>
      <c r="BG82" s="211"/>
      <c r="BH82" s="211"/>
      <c r="BI82" s="211"/>
      <c r="BJ82" s="211"/>
      <c r="BK82" s="211"/>
      <c r="BL82" s="211"/>
      <c r="BM82" s="211"/>
      <c r="BN82" s="211"/>
      <c r="BO82" s="211"/>
      <c r="BP82" s="211"/>
      <c r="BQ82" s="211"/>
      <c r="BR82" s="211"/>
      <c r="BS82" s="211"/>
      <c r="BT82" s="211"/>
      <c r="BU82" s="211"/>
      <c r="BV82" s="211"/>
      <c r="BW82" s="211"/>
      <c r="BX82" s="211"/>
      <c r="BY82" s="211"/>
      <c r="BZ82" s="214"/>
      <c r="CA82" s="215"/>
      <c r="CB82" s="215"/>
      <c r="CC82" s="215"/>
      <c r="CD82" s="215"/>
      <c r="CE82" s="215"/>
      <c r="CF82" s="215"/>
      <c r="CG82" s="215"/>
      <c r="CH82" s="215"/>
      <c r="CI82" s="215"/>
      <c r="CJ82" s="215"/>
      <c r="CK82" s="216"/>
    </row>
    <row r="83" spans="3:89" ht="24" customHeight="1" x14ac:dyDescent="0.2">
      <c r="C83" s="211" t="s">
        <v>38</v>
      </c>
      <c r="D83" s="211"/>
      <c r="E83" s="211"/>
      <c r="F83" s="211"/>
      <c r="G83" s="211"/>
      <c r="H83" s="211"/>
      <c r="I83" s="211"/>
      <c r="J83" s="211"/>
      <c r="K83" s="211"/>
      <c r="L83" s="211"/>
      <c r="M83" s="211"/>
      <c r="N83" s="211"/>
      <c r="O83" s="211"/>
      <c r="P83" s="211"/>
      <c r="Q83" s="211"/>
      <c r="R83" s="211"/>
      <c r="S83" s="211"/>
      <c r="T83" s="211"/>
      <c r="U83" s="211"/>
      <c r="V83" s="211"/>
      <c r="W83" s="211"/>
      <c r="X83" s="211"/>
      <c r="Y83" s="211"/>
      <c r="Z83" s="211"/>
      <c r="AA83" s="211"/>
      <c r="AB83" s="211"/>
      <c r="AC83" s="211"/>
      <c r="AD83" s="211"/>
      <c r="AE83" s="211"/>
      <c r="AF83" s="211"/>
      <c r="AG83" s="211"/>
      <c r="AH83" s="214"/>
      <c r="AI83" s="215"/>
      <c r="AJ83" s="215"/>
      <c r="AK83" s="215"/>
      <c r="AL83" s="215"/>
      <c r="AM83" s="215"/>
      <c r="AN83" s="215"/>
      <c r="AO83" s="215"/>
      <c r="AP83" s="215"/>
      <c r="AQ83" s="215"/>
      <c r="AR83" s="215"/>
      <c r="AS83" s="216"/>
      <c r="AU83" s="211" t="s">
        <v>30</v>
      </c>
      <c r="AV83" s="211"/>
      <c r="AW83" s="211"/>
      <c r="AX83" s="211"/>
      <c r="AY83" s="211"/>
      <c r="AZ83" s="211"/>
      <c r="BA83" s="211"/>
      <c r="BB83" s="211"/>
      <c r="BC83" s="211"/>
      <c r="BD83" s="211"/>
      <c r="BE83" s="211"/>
      <c r="BF83" s="211"/>
      <c r="BG83" s="211"/>
      <c r="BH83" s="211"/>
      <c r="BI83" s="211"/>
      <c r="BJ83" s="211"/>
      <c r="BK83" s="211"/>
      <c r="BL83" s="211"/>
      <c r="BM83" s="211"/>
      <c r="BN83" s="211"/>
      <c r="BO83" s="211"/>
      <c r="BP83" s="211"/>
      <c r="BQ83" s="211"/>
      <c r="BR83" s="211"/>
      <c r="BS83" s="211"/>
      <c r="BT83" s="211"/>
      <c r="BU83" s="211"/>
      <c r="BV83" s="211"/>
      <c r="BW83" s="211"/>
      <c r="BX83" s="211"/>
      <c r="BY83" s="211"/>
      <c r="BZ83" s="214"/>
      <c r="CA83" s="215"/>
      <c r="CB83" s="215"/>
      <c r="CC83" s="215"/>
      <c r="CD83" s="215"/>
      <c r="CE83" s="215"/>
      <c r="CF83" s="215"/>
      <c r="CG83" s="215"/>
      <c r="CH83" s="215"/>
      <c r="CI83" s="215"/>
      <c r="CJ83" s="215"/>
      <c r="CK83" s="216"/>
    </row>
    <row r="84" spans="3:89" ht="24" customHeight="1" x14ac:dyDescent="0.2">
      <c r="C84" s="211" t="s">
        <v>39</v>
      </c>
      <c r="D84" s="211"/>
      <c r="E84" s="211"/>
      <c r="F84" s="211"/>
      <c r="G84" s="211"/>
      <c r="H84" s="211"/>
      <c r="I84" s="211"/>
      <c r="J84" s="211"/>
      <c r="K84" s="211"/>
      <c r="L84" s="211"/>
      <c r="M84" s="211"/>
      <c r="N84" s="211"/>
      <c r="O84" s="211"/>
      <c r="P84" s="211"/>
      <c r="Q84" s="211"/>
      <c r="R84" s="211"/>
      <c r="S84" s="211"/>
      <c r="T84" s="211"/>
      <c r="U84" s="211"/>
      <c r="V84" s="211"/>
      <c r="W84" s="211"/>
      <c r="X84" s="211"/>
      <c r="Y84" s="211"/>
      <c r="Z84" s="211"/>
      <c r="AA84" s="211"/>
      <c r="AB84" s="211"/>
      <c r="AC84" s="211"/>
      <c r="AD84" s="211"/>
      <c r="AE84" s="211"/>
      <c r="AF84" s="211"/>
      <c r="AG84" s="211"/>
      <c r="AH84" s="214"/>
      <c r="AI84" s="215"/>
      <c r="AJ84" s="215"/>
      <c r="AK84" s="215"/>
      <c r="AL84" s="215"/>
      <c r="AM84" s="215"/>
      <c r="AN84" s="215"/>
      <c r="AO84" s="215"/>
      <c r="AP84" s="215"/>
      <c r="AQ84" s="215"/>
      <c r="AR84" s="215"/>
      <c r="AS84" s="216"/>
      <c r="AU84" s="220" t="s">
        <v>24</v>
      </c>
      <c r="AV84" s="138"/>
      <c r="AW84" s="138"/>
      <c r="AX84" s="138"/>
      <c r="AY84" s="138"/>
      <c r="AZ84" s="138"/>
      <c r="BA84" s="138"/>
      <c r="BB84" s="138"/>
      <c r="BC84" s="138"/>
      <c r="BD84" s="138"/>
      <c r="BE84" s="138"/>
      <c r="BF84" s="138"/>
      <c r="BG84" s="138"/>
      <c r="BH84" s="138"/>
      <c r="BI84" s="138"/>
      <c r="BJ84" s="221"/>
      <c r="BK84" s="222"/>
      <c r="BL84" s="222"/>
      <c r="BM84" s="222"/>
      <c r="BN84" s="222"/>
      <c r="BO84" s="222"/>
      <c r="BP84" s="222"/>
      <c r="BQ84" s="222"/>
      <c r="BR84" s="222"/>
      <c r="BS84" s="222"/>
      <c r="BT84" s="222"/>
      <c r="BU84" s="222"/>
      <c r="BV84" s="222"/>
      <c r="BW84" s="222"/>
      <c r="BX84" s="222"/>
      <c r="BY84" s="223"/>
      <c r="BZ84" s="214"/>
      <c r="CA84" s="215"/>
      <c r="CB84" s="215"/>
      <c r="CC84" s="215"/>
      <c r="CD84" s="215"/>
      <c r="CE84" s="215"/>
      <c r="CF84" s="215"/>
      <c r="CG84" s="215"/>
      <c r="CH84" s="215"/>
      <c r="CI84" s="215"/>
      <c r="CJ84" s="215"/>
      <c r="CK84" s="216"/>
    </row>
    <row r="85" spans="3:89" ht="24" customHeight="1" x14ac:dyDescent="0.2">
      <c r="C85" s="213"/>
      <c r="D85" s="213"/>
      <c r="E85" s="213"/>
      <c r="F85" s="213"/>
      <c r="G85" s="213"/>
      <c r="H85" s="213"/>
      <c r="I85" s="213"/>
      <c r="J85" s="213"/>
      <c r="K85" s="213"/>
      <c r="L85" s="213"/>
      <c r="M85" s="213"/>
      <c r="N85" s="213"/>
      <c r="O85" s="213"/>
      <c r="P85" s="213"/>
      <c r="Q85" s="213"/>
      <c r="R85" s="213"/>
      <c r="S85" s="213"/>
      <c r="T85" s="213"/>
      <c r="U85" s="213"/>
      <c r="V85" s="213"/>
      <c r="W85" s="213"/>
      <c r="X85" s="213"/>
      <c r="Y85" s="213"/>
      <c r="Z85" s="213"/>
      <c r="AA85" s="213"/>
      <c r="AB85" s="213"/>
      <c r="AC85" s="213"/>
      <c r="AD85" s="213"/>
      <c r="AE85" s="213"/>
      <c r="AF85" s="213"/>
      <c r="AG85" s="213"/>
      <c r="AH85" s="214"/>
      <c r="AI85" s="215"/>
      <c r="AJ85" s="215"/>
      <c r="AK85" s="215"/>
      <c r="AL85" s="215"/>
      <c r="AM85" s="215"/>
      <c r="AN85" s="215"/>
      <c r="AO85" s="215"/>
      <c r="AP85" s="215"/>
      <c r="AQ85" s="215"/>
      <c r="AR85" s="215"/>
      <c r="AS85" s="216"/>
      <c r="AU85" s="213"/>
      <c r="AV85" s="213"/>
      <c r="AW85" s="213"/>
      <c r="AX85" s="213"/>
      <c r="AY85" s="213"/>
      <c r="AZ85" s="213"/>
      <c r="BA85" s="213"/>
      <c r="BB85" s="213"/>
      <c r="BC85" s="213"/>
      <c r="BD85" s="213"/>
      <c r="BE85" s="213"/>
      <c r="BF85" s="213"/>
      <c r="BG85" s="213"/>
      <c r="BH85" s="213"/>
      <c r="BI85" s="213"/>
      <c r="BJ85" s="213"/>
      <c r="BK85" s="213"/>
      <c r="BL85" s="213"/>
      <c r="BM85" s="213"/>
      <c r="BN85" s="213"/>
      <c r="BO85" s="213"/>
      <c r="BP85" s="213"/>
      <c r="BQ85" s="213"/>
      <c r="BR85" s="213"/>
      <c r="BS85" s="213"/>
      <c r="BT85" s="213"/>
      <c r="BU85" s="213"/>
      <c r="BV85" s="213"/>
      <c r="BW85" s="213"/>
      <c r="BX85" s="213"/>
      <c r="BY85" s="213"/>
      <c r="BZ85" s="214"/>
      <c r="CA85" s="215"/>
      <c r="CB85" s="215"/>
      <c r="CC85" s="215"/>
      <c r="CD85" s="215"/>
      <c r="CE85" s="215"/>
      <c r="CF85" s="215"/>
      <c r="CG85" s="215"/>
      <c r="CH85" s="215"/>
      <c r="CI85" s="215"/>
      <c r="CJ85" s="215"/>
      <c r="CK85" s="216"/>
    </row>
    <row r="86" spans="3:89" ht="24" customHeight="1" x14ac:dyDescent="0.2">
      <c r="C86" s="211" t="s">
        <v>8</v>
      </c>
      <c r="D86" s="211"/>
      <c r="E86" s="211"/>
      <c r="F86" s="211"/>
      <c r="G86" s="211"/>
      <c r="H86" s="211"/>
      <c r="I86" s="211"/>
      <c r="J86" s="211"/>
      <c r="K86" s="211"/>
      <c r="L86" s="211"/>
      <c r="M86" s="211"/>
      <c r="N86" s="211"/>
      <c r="O86" s="211"/>
      <c r="P86" s="211"/>
      <c r="Q86" s="211"/>
      <c r="R86" s="211"/>
      <c r="S86" s="211"/>
      <c r="T86" s="211"/>
      <c r="U86" s="211"/>
      <c r="V86" s="211"/>
      <c r="W86" s="211"/>
      <c r="X86" s="211"/>
      <c r="Y86" s="211"/>
      <c r="Z86" s="211"/>
      <c r="AA86" s="211"/>
      <c r="AB86" s="211"/>
      <c r="AC86" s="211"/>
      <c r="AD86" s="211"/>
      <c r="AE86" s="211"/>
      <c r="AF86" s="211"/>
      <c r="AG86" s="211"/>
      <c r="AH86" s="217">
        <f>SUM(AH78:AS85)</f>
        <v>0</v>
      </c>
      <c r="AI86" s="218"/>
      <c r="AJ86" s="218"/>
      <c r="AK86" s="218"/>
      <c r="AL86" s="218"/>
      <c r="AM86" s="218"/>
      <c r="AN86" s="218"/>
      <c r="AO86" s="218"/>
      <c r="AP86" s="218"/>
      <c r="AQ86" s="218"/>
      <c r="AR86" s="218"/>
      <c r="AS86" s="219"/>
      <c r="AU86" s="211" t="s">
        <v>15</v>
      </c>
      <c r="AV86" s="211"/>
      <c r="AW86" s="211"/>
      <c r="AX86" s="211"/>
      <c r="AY86" s="211"/>
      <c r="AZ86" s="211"/>
      <c r="BA86" s="211"/>
      <c r="BB86" s="211"/>
      <c r="BC86" s="211"/>
      <c r="BD86" s="211"/>
      <c r="BE86" s="211"/>
      <c r="BF86" s="211"/>
      <c r="BG86" s="211"/>
      <c r="BH86" s="211"/>
      <c r="BI86" s="211"/>
      <c r="BJ86" s="211"/>
      <c r="BK86" s="211"/>
      <c r="BL86" s="211"/>
      <c r="BM86" s="211"/>
      <c r="BN86" s="211"/>
      <c r="BO86" s="211"/>
      <c r="BP86" s="211"/>
      <c r="BQ86" s="211"/>
      <c r="BR86" s="211"/>
      <c r="BS86" s="211"/>
      <c r="BT86" s="211"/>
      <c r="BU86" s="211"/>
      <c r="BV86" s="211"/>
      <c r="BW86" s="211"/>
      <c r="BX86" s="211"/>
      <c r="BY86" s="211"/>
      <c r="BZ86" s="217">
        <f>SUM(BZ78:CK85)</f>
        <v>0</v>
      </c>
      <c r="CA86" s="218"/>
      <c r="CB86" s="218"/>
      <c r="CC86" s="218"/>
      <c r="CD86" s="218"/>
      <c r="CE86" s="218"/>
      <c r="CF86" s="218"/>
      <c r="CG86" s="218"/>
      <c r="CH86" s="218"/>
      <c r="CI86" s="218"/>
      <c r="CJ86" s="218"/>
      <c r="CK86" s="219"/>
    </row>
    <row r="87" spans="3:89" ht="24" customHeight="1" x14ac:dyDescent="0.2">
      <c r="C87" s="211" t="s">
        <v>192</v>
      </c>
      <c r="D87" s="211"/>
      <c r="E87" s="211"/>
      <c r="F87" s="211"/>
      <c r="G87" s="211"/>
      <c r="H87" s="211"/>
      <c r="I87" s="211"/>
      <c r="J87" s="211"/>
      <c r="K87" s="211"/>
      <c r="L87" s="211"/>
      <c r="M87" s="211"/>
      <c r="N87" s="211"/>
      <c r="O87" s="211"/>
      <c r="P87" s="211"/>
      <c r="Q87" s="211"/>
      <c r="R87" s="211"/>
      <c r="S87" s="211"/>
      <c r="T87" s="211"/>
      <c r="U87" s="211"/>
      <c r="V87" s="211"/>
      <c r="W87" s="211"/>
      <c r="X87" s="211"/>
      <c r="Y87" s="211"/>
      <c r="Z87" s="211"/>
      <c r="AA87" s="211"/>
      <c r="AB87" s="198"/>
      <c r="AC87" s="198"/>
      <c r="AD87" s="198"/>
      <c r="AE87" s="198"/>
      <c r="AF87" s="198"/>
      <c r="AG87" s="198"/>
      <c r="AH87" s="198"/>
      <c r="AI87" s="198"/>
      <c r="AJ87" s="198"/>
      <c r="AK87" s="198"/>
      <c r="AL87" s="198"/>
      <c r="AM87" s="198"/>
      <c r="AN87" s="198"/>
      <c r="AO87" s="198"/>
      <c r="AP87" s="198"/>
      <c r="AQ87" s="198"/>
      <c r="AR87" s="198"/>
      <c r="AS87" s="198"/>
      <c r="AU87" s="211" t="s">
        <v>193</v>
      </c>
      <c r="AV87" s="211"/>
      <c r="AW87" s="211"/>
      <c r="AX87" s="211"/>
      <c r="AY87" s="211"/>
      <c r="AZ87" s="211"/>
      <c r="BA87" s="211"/>
      <c r="BB87" s="211"/>
      <c r="BC87" s="211"/>
      <c r="BD87" s="211"/>
      <c r="BE87" s="211"/>
      <c r="BF87" s="211"/>
      <c r="BG87" s="211"/>
      <c r="BH87" s="211"/>
      <c r="BI87" s="211"/>
      <c r="BJ87" s="211"/>
      <c r="BK87" s="211"/>
      <c r="BL87" s="211"/>
      <c r="BM87" s="211"/>
      <c r="BN87" s="211"/>
      <c r="BO87" s="211"/>
      <c r="BP87" s="211"/>
      <c r="BQ87" s="211"/>
      <c r="BR87" s="211"/>
      <c r="BS87" s="211"/>
      <c r="BT87" s="212"/>
      <c r="BU87" s="212"/>
      <c r="BV87" s="212"/>
      <c r="BW87" s="212"/>
      <c r="BX87" s="212"/>
      <c r="BY87" s="212"/>
      <c r="BZ87" s="212"/>
      <c r="CA87" s="212"/>
      <c r="CB87" s="212"/>
      <c r="CC87" s="212"/>
      <c r="CD87" s="212"/>
      <c r="CE87" s="212"/>
      <c r="CF87" s="212"/>
      <c r="CG87" s="212"/>
      <c r="CH87" s="212"/>
      <c r="CI87" s="212"/>
      <c r="CJ87" s="212"/>
      <c r="CK87" s="212"/>
    </row>
    <row r="88" spans="3:89" ht="11.25" customHeight="1" x14ac:dyDescent="0.2"/>
    <row r="89" spans="3:89" ht="27.75" customHeight="1" x14ac:dyDescent="0.2">
      <c r="C89" s="177" t="s">
        <v>198</v>
      </c>
      <c r="D89" s="177"/>
      <c r="E89" s="177"/>
      <c r="F89" s="177"/>
      <c r="G89" s="177"/>
      <c r="H89" s="177"/>
      <c r="I89" s="177"/>
      <c r="J89" s="177"/>
      <c r="K89" s="177"/>
      <c r="L89" s="177"/>
      <c r="M89" s="177"/>
      <c r="N89" s="177"/>
      <c r="O89" s="177"/>
      <c r="P89" s="177"/>
      <c r="Q89" s="177"/>
      <c r="R89" s="177"/>
      <c r="S89" s="177"/>
      <c r="T89" s="177"/>
      <c r="U89" s="177"/>
      <c r="V89" s="177"/>
      <c r="W89" s="177"/>
      <c r="X89" s="177"/>
      <c r="Y89" s="177"/>
      <c r="Z89" s="177"/>
      <c r="AA89" s="177"/>
      <c r="AB89" s="177"/>
      <c r="AC89" s="177"/>
      <c r="AD89" s="177"/>
      <c r="AE89" s="177"/>
      <c r="AF89" s="177"/>
      <c r="AG89" s="177"/>
      <c r="AH89" s="177"/>
      <c r="AI89" s="177"/>
      <c r="AJ89" s="177"/>
      <c r="AK89" s="177"/>
      <c r="AL89" s="177"/>
      <c r="AM89" s="177"/>
      <c r="AN89" s="177"/>
      <c r="AO89" s="177"/>
      <c r="AP89" s="177"/>
      <c r="AQ89" s="177"/>
      <c r="AR89" s="177"/>
      <c r="AS89" s="177"/>
      <c r="AT89" s="177"/>
      <c r="AU89" s="177"/>
      <c r="AV89" s="177"/>
      <c r="AW89" s="177"/>
      <c r="AX89" s="177"/>
      <c r="AY89" s="177"/>
      <c r="AZ89" s="177"/>
      <c r="BA89" s="177"/>
      <c r="BB89" s="177"/>
      <c r="BC89" s="177"/>
      <c r="BD89" s="177"/>
      <c r="BE89" s="177"/>
      <c r="BF89" s="177"/>
      <c r="BG89" s="177"/>
      <c r="BH89" s="177"/>
      <c r="BI89" s="177"/>
      <c r="BJ89" s="177"/>
      <c r="BK89" s="177"/>
      <c r="BL89" s="177"/>
      <c r="BM89" s="177"/>
      <c r="BN89" s="177"/>
      <c r="BO89" s="177"/>
      <c r="BP89" s="177"/>
      <c r="BQ89" s="177"/>
      <c r="BR89" s="177"/>
      <c r="BS89" s="177"/>
      <c r="BT89" s="177"/>
      <c r="BU89" s="177"/>
      <c r="BV89" s="177"/>
      <c r="BW89" s="177"/>
      <c r="BX89" s="177"/>
      <c r="BY89" s="177"/>
      <c r="BZ89" s="177"/>
      <c r="CA89" s="177"/>
      <c r="CB89" s="177"/>
      <c r="CC89" s="177"/>
      <c r="CD89" s="177"/>
      <c r="CE89" s="177"/>
      <c r="CF89" s="177"/>
      <c r="CG89" s="177"/>
      <c r="CH89" s="177"/>
      <c r="CI89" s="177"/>
      <c r="CJ89" s="177"/>
      <c r="CK89" s="177"/>
    </row>
    <row r="90" spans="3:89" ht="11.25" customHeight="1" x14ac:dyDescent="0.2"/>
    <row r="91" spans="3:89" ht="18.75" customHeight="1" x14ac:dyDescent="0.2">
      <c r="C91" s="191" t="s">
        <v>12</v>
      </c>
      <c r="D91" s="191"/>
      <c r="E91" s="191"/>
      <c r="F91" s="191"/>
      <c r="G91" s="191"/>
      <c r="H91" s="191"/>
      <c r="I91" s="191"/>
      <c r="J91" s="191"/>
      <c r="K91" s="191"/>
      <c r="L91" s="191"/>
      <c r="M91" s="191"/>
      <c r="N91" s="191"/>
      <c r="O91" s="191"/>
      <c r="P91" s="191"/>
      <c r="Q91" s="191"/>
      <c r="R91" s="191"/>
      <c r="S91" s="191"/>
      <c r="T91" s="191"/>
      <c r="U91" s="191"/>
      <c r="V91" s="191"/>
      <c r="W91" s="191"/>
      <c r="X91" s="191"/>
      <c r="Y91" s="191"/>
      <c r="Z91" s="191"/>
      <c r="AA91" s="191"/>
      <c r="AB91" s="191"/>
      <c r="AC91" s="191"/>
      <c r="AD91" s="191"/>
      <c r="AE91" s="191"/>
      <c r="AF91" s="191"/>
      <c r="AG91" s="191"/>
      <c r="AH91" s="191"/>
      <c r="AI91" s="191"/>
      <c r="AJ91" s="191"/>
      <c r="AK91" s="191"/>
      <c r="AL91" s="191"/>
      <c r="AM91" s="191"/>
      <c r="AN91" s="191"/>
      <c r="AO91" s="191"/>
      <c r="AP91" s="191"/>
      <c r="AQ91" s="191"/>
      <c r="AR91" s="191"/>
      <c r="AS91" s="191"/>
      <c r="AT91" s="209">
        <f>+AH86</f>
        <v>0</v>
      </c>
      <c r="AU91" s="209"/>
      <c r="AV91" s="209"/>
      <c r="AW91" s="209"/>
      <c r="AX91" s="209"/>
      <c r="AY91" s="209"/>
      <c r="AZ91" s="209"/>
      <c r="BA91" s="209"/>
      <c r="BB91" s="209"/>
      <c r="BC91" s="209"/>
      <c r="BD91" s="209"/>
      <c r="BE91" s="209"/>
      <c r="BF91" s="209"/>
      <c r="BG91" s="209"/>
      <c r="BH91" s="209"/>
      <c r="BI91" s="209"/>
      <c r="BJ91" s="209"/>
      <c r="BK91" s="209"/>
      <c r="BL91" s="209"/>
      <c r="BM91" s="209"/>
      <c r="BN91" s="209"/>
      <c r="BO91" s="209"/>
      <c r="BP91" s="209"/>
      <c r="BQ91" s="209"/>
      <c r="BR91" s="209"/>
      <c r="BS91" s="209"/>
      <c r="BT91" s="209"/>
      <c r="BU91" s="209"/>
      <c r="BV91" s="209"/>
      <c r="BW91" s="209"/>
      <c r="BX91" s="209"/>
      <c r="BY91" s="209"/>
      <c r="BZ91" s="209"/>
      <c r="CA91" s="209"/>
      <c r="CB91" s="209"/>
      <c r="CC91" s="209"/>
      <c r="CD91" s="209"/>
      <c r="CE91" s="209"/>
      <c r="CF91" s="209"/>
      <c r="CG91" s="209"/>
      <c r="CH91" s="209"/>
      <c r="CI91" s="209"/>
      <c r="CJ91" s="209"/>
      <c r="CK91" s="209"/>
    </row>
    <row r="92" spans="3:89" ht="18.75" customHeight="1" x14ac:dyDescent="0.2">
      <c r="C92" s="191" t="s">
        <v>13</v>
      </c>
      <c r="D92" s="191"/>
      <c r="E92" s="191"/>
      <c r="F92" s="191"/>
      <c r="G92" s="191"/>
      <c r="H92" s="191"/>
      <c r="I92" s="191"/>
      <c r="J92" s="191"/>
      <c r="K92" s="191"/>
      <c r="L92" s="191"/>
      <c r="M92" s="191"/>
      <c r="N92" s="191"/>
      <c r="O92" s="191"/>
      <c r="P92" s="191"/>
      <c r="Q92" s="191"/>
      <c r="R92" s="191"/>
      <c r="S92" s="191"/>
      <c r="T92" s="191"/>
      <c r="U92" s="191"/>
      <c r="V92" s="191"/>
      <c r="W92" s="191"/>
      <c r="X92" s="191"/>
      <c r="Y92" s="191"/>
      <c r="Z92" s="191"/>
      <c r="AA92" s="191"/>
      <c r="AB92" s="191"/>
      <c r="AC92" s="191"/>
      <c r="AD92" s="191"/>
      <c r="AE92" s="191"/>
      <c r="AF92" s="191"/>
      <c r="AG92" s="191"/>
      <c r="AH92" s="191"/>
      <c r="AI92" s="191"/>
      <c r="AJ92" s="191"/>
      <c r="AK92" s="191"/>
      <c r="AL92" s="191"/>
      <c r="AM92" s="191"/>
      <c r="AN92" s="191"/>
      <c r="AO92" s="191"/>
      <c r="AP92" s="191"/>
      <c r="AQ92" s="191"/>
      <c r="AR92" s="191"/>
      <c r="AS92" s="191"/>
      <c r="AT92" s="209">
        <f>+BZ86</f>
        <v>0</v>
      </c>
      <c r="AU92" s="209"/>
      <c r="AV92" s="209"/>
      <c r="AW92" s="209"/>
      <c r="AX92" s="209"/>
      <c r="AY92" s="209"/>
      <c r="AZ92" s="209"/>
      <c r="BA92" s="209"/>
      <c r="BB92" s="209"/>
      <c r="BC92" s="209"/>
      <c r="BD92" s="209"/>
      <c r="BE92" s="209"/>
      <c r="BF92" s="209"/>
      <c r="BG92" s="209"/>
      <c r="BH92" s="209"/>
      <c r="BI92" s="209"/>
      <c r="BJ92" s="209"/>
      <c r="BK92" s="209"/>
      <c r="BL92" s="209"/>
      <c r="BM92" s="209"/>
      <c r="BN92" s="209"/>
      <c r="BO92" s="209"/>
      <c r="BP92" s="209"/>
      <c r="BQ92" s="209"/>
      <c r="BR92" s="209"/>
      <c r="BS92" s="209"/>
      <c r="BT92" s="209"/>
      <c r="BU92" s="209"/>
      <c r="BV92" s="209"/>
      <c r="BW92" s="209"/>
      <c r="BX92" s="209"/>
      <c r="BY92" s="209"/>
      <c r="BZ92" s="209"/>
      <c r="CA92" s="209"/>
      <c r="CB92" s="209"/>
      <c r="CC92" s="209"/>
      <c r="CD92" s="209"/>
      <c r="CE92" s="209"/>
      <c r="CF92" s="209"/>
      <c r="CG92" s="209"/>
      <c r="CH92" s="209"/>
      <c r="CI92" s="209"/>
      <c r="CJ92" s="209"/>
      <c r="CK92" s="209"/>
    </row>
    <row r="93" spans="3:89" ht="18.75" customHeight="1" x14ac:dyDescent="0.2">
      <c r="C93" s="191" t="s">
        <v>34</v>
      </c>
      <c r="D93" s="191"/>
      <c r="E93" s="191"/>
      <c r="F93" s="191"/>
      <c r="G93" s="191"/>
      <c r="H93" s="191"/>
      <c r="I93" s="191"/>
      <c r="J93" s="191"/>
      <c r="K93" s="191"/>
      <c r="L93" s="191"/>
      <c r="M93" s="191"/>
      <c r="N93" s="191"/>
      <c r="O93" s="191"/>
      <c r="P93" s="191"/>
      <c r="Q93" s="191"/>
      <c r="R93" s="191"/>
      <c r="S93" s="191"/>
      <c r="T93" s="191"/>
      <c r="U93" s="191"/>
      <c r="V93" s="191"/>
      <c r="W93" s="191"/>
      <c r="X93" s="191"/>
      <c r="Y93" s="191"/>
      <c r="Z93" s="191"/>
      <c r="AA93" s="191"/>
      <c r="AB93" s="191"/>
      <c r="AC93" s="191"/>
      <c r="AD93" s="191"/>
      <c r="AE93" s="191"/>
      <c r="AF93" s="191"/>
      <c r="AG93" s="191"/>
      <c r="AH93" s="191"/>
      <c r="AI93" s="191"/>
      <c r="AJ93" s="191"/>
      <c r="AK93" s="191"/>
      <c r="AL93" s="191"/>
      <c r="AM93" s="191"/>
      <c r="AN93" s="191"/>
      <c r="AO93" s="191"/>
      <c r="AP93" s="191"/>
      <c r="AQ93" s="191"/>
      <c r="AR93" s="191"/>
      <c r="AS93" s="191"/>
      <c r="AT93" s="209">
        <f>+BQ55</f>
        <v>0</v>
      </c>
      <c r="AU93" s="209"/>
      <c r="AV93" s="209"/>
      <c r="AW93" s="209"/>
      <c r="AX93" s="209"/>
      <c r="AY93" s="209"/>
      <c r="AZ93" s="209"/>
      <c r="BA93" s="209"/>
      <c r="BB93" s="209"/>
      <c r="BC93" s="209"/>
      <c r="BD93" s="209"/>
      <c r="BE93" s="209"/>
      <c r="BF93" s="209"/>
      <c r="BG93" s="209"/>
      <c r="BH93" s="209"/>
      <c r="BI93" s="209"/>
      <c r="BJ93" s="209"/>
      <c r="BK93" s="209"/>
      <c r="BL93" s="209"/>
      <c r="BM93" s="209"/>
      <c r="BN93" s="209"/>
      <c r="BO93" s="209"/>
      <c r="BP93" s="209"/>
      <c r="BQ93" s="209"/>
      <c r="BR93" s="209"/>
      <c r="BS93" s="209"/>
      <c r="BT93" s="209"/>
      <c r="BU93" s="209"/>
      <c r="BV93" s="209"/>
      <c r="BW93" s="209"/>
      <c r="BX93" s="209"/>
      <c r="BY93" s="209"/>
      <c r="BZ93" s="209"/>
      <c r="CA93" s="209"/>
      <c r="CB93" s="209"/>
      <c r="CC93" s="209"/>
      <c r="CD93" s="209"/>
      <c r="CE93" s="209"/>
      <c r="CF93" s="209"/>
      <c r="CG93" s="209"/>
      <c r="CH93" s="209"/>
      <c r="CI93" s="209"/>
      <c r="CJ93" s="209"/>
      <c r="CK93" s="209"/>
    </row>
    <row r="94" spans="3:89" ht="18.75" customHeight="1" x14ac:dyDescent="0.2">
      <c r="C94" s="191" t="s">
        <v>29</v>
      </c>
      <c r="D94" s="191"/>
      <c r="E94" s="191"/>
      <c r="F94" s="191"/>
      <c r="G94" s="191"/>
      <c r="H94" s="191"/>
      <c r="I94" s="191"/>
      <c r="J94" s="191"/>
      <c r="K94" s="191"/>
      <c r="L94" s="191"/>
      <c r="M94" s="191"/>
      <c r="N94" s="191"/>
      <c r="O94" s="191"/>
      <c r="P94" s="191"/>
      <c r="Q94" s="191"/>
      <c r="R94" s="191"/>
      <c r="S94" s="191"/>
      <c r="T94" s="191"/>
      <c r="U94" s="191"/>
      <c r="V94" s="191"/>
      <c r="W94" s="191"/>
      <c r="X94" s="191"/>
      <c r="Y94" s="191"/>
      <c r="Z94" s="191"/>
      <c r="AA94" s="191"/>
      <c r="AB94" s="191"/>
      <c r="AC94" s="191"/>
      <c r="AD94" s="191"/>
      <c r="AE94" s="191"/>
      <c r="AF94" s="191"/>
      <c r="AG94" s="191"/>
      <c r="AH94" s="210"/>
      <c r="AI94" s="210"/>
      <c r="AJ94" s="210"/>
      <c r="AK94" s="210"/>
      <c r="AL94" s="210"/>
      <c r="AM94" s="210"/>
      <c r="AN94" s="210"/>
      <c r="AO94" s="210"/>
      <c r="AP94" s="210"/>
      <c r="AQ94" s="210"/>
      <c r="AR94" s="210"/>
      <c r="AS94" s="210"/>
      <c r="AT94" s="209">
        <f>SUM(AT91:CK93)</f>
        <v>0</v>
      </c>
      <c r="AU94" s="209"/>
      <c r="AV94" s="209"/>
      <c r="AW94" s="209"/>
      <c r="AX94" s="209"/>
      <c r="AY94" s="209"/>
      <c r="AZ94" s="209"/>
      <c r="BA94" s="209"/>
      <c r="BB94" s="209"/>
      <c r="BC94" s="209"/>
      <c r="BD94" s="209"/>
      <c r="BE94" s="209"/>
      <c r="BF94" s="209"/>
      <c r="BG94" s="209"/>
      <c r="BH94" s="209"/>
      <c r="BI94" s="209"/>
      <c r="BJ94" s="209"/>
      <c r="BK94" s="209"/>
      <c r="BL94" s="209"/>
      <c r="BM94" s="209"/>
      <c r="BN94" s="209"/>
      <c r="BO94" s="209"/>
      <c r="BP94" s="209"/>
      <c r="BQ94" s="209"/>
      <c r="BR94" s="209"/>
      <c r="BS94" s="209"/>
      <c r="BT94" s="209"/>
      <c r="BU94" s="209"/>
      <c r="BV94" s="209"/>
      <c r="BW94" s="209"/>
      <c r="BX94" s="209"/>
      <c r="BY94" s="209"/>
      <c r="BZ94" s="209"/>
      <c r="CA94" s="209"/>
      <c r="CB94" s="209"/>
      <c r="CC94" s="209"/>
      <c r="CD94" s="209"/>
      <c r="CE94" s="209"/>
      <c r="CF94" s="209"/>
      <c r="CG94" s="209"/>
      <c r="CH94" s="209"/>
      <c r="CI94" s="209"/>
      <c r="CJ94" s="209"/>
      <c r="CK94" s="209"/>
    </row>
    <row r="95" spans="3:89" ht="11.25" customHeight="1" x14ac:dyDescent="0.2"/>
    <row r="96" spans="3:89" ht="27.75" customHeight="1" x14ac:dyDescent="0.2">
      <c r="C96" s="177" t="s">
        <v>199</v>
      </c>
      <c r="D96" s="177"/>
      <c r="E96" s="177"/>
      <c r="F96" s="177"/>
      <c r="G96" s="177"/>
      <c r="H96" s="177"/>
      <c r="I96" s="177"/>
      <c r="J96" s="177"/>
      <c r="K96" s="177"/>
      <c r="L96" s="177"/>
      <c r="M96" s="177"/>
      <c r="N96" s="177"/>
      <c r="O96" s="177"/>
      <c r="P96" s="177"/>
      <c r="Q96" s="177"/>
      <c r="R96" s="177"/>
      <c r="S96" s="177"/>
      <c r="T96" s="177"/>
      <c r="U96" s="177"/>
      <c r="V96" s="177"/>
      <c r="W96" s="177"/>
      <c r="X96" s="177"/>
      <c r="Y96" s="177"/>
      <c r="Z96" s="177"/>
      <c r="AA96" s="177"/>
      <c r="AB96" s="177"/>
      <c r="AC96" s="177"/>
      <c r="AD96" s="177"/>
      <c r="AE96" s="177"/>
      <c r="AF96" s="177"/>
      <c r="AG96" s="177"/>
      <c r="AH96" s="177"/>
      <c r="AI96" s="177"/>
      <c r="AJ96" s="177"/>
      <c r="AK96" s="177"/>
      <c r="AL96" s="177"/>
      <c r="AM96" s="177"/>
      <c r="AN96" s="177"/>
      <c r="AO96" s="177"/>
      <c r="AP96" s="177"/>
      <c r="AQ96" s="177"/>
      <c r="AR96" s="177"/>
      <c r="AS96" s="177"/>
      <c r="AT96" s="177"/>
      <c r="AU96" s="177"/>
      <c r="AV96" s="177"/>
      <c r="AW96" s="177"/>
      <c r="AX96" s="177"/>
      <c r="AY96" s="177"/>
      <c r="AZ96" s="177"/>
      <c r="BA96" s="177"/>
      <c r="BB96" s="177"/>
      <c r="BC96" s="177"/>
      <c r="BD96" s="177"/>
      <c r="BE96" s="177"/>
      <c r="BF96" s="177"/>
      <c r="BG96" s="177"/>
      <c r="BH96" s="177"/>
      <c r="BI96" s="177"/>
      <c r="BJ96" s="177"/>
      <c r="BK96" s="177"/>
      <c r="BL96" s="177"/>
      <c r="BM96" s="177"/>
      <c r="BN96" s="177"/>
      <c r="BO96" s="177"/>
      <c r="BP96" s="177"/>
      <c r="BQ96" s="177"/>
      <c r="BR96" s="177"/>
      <c r="BS96" s="177"/>
      <c r="BT96" s="177"/>
      <c r="BU96" s="177"/>
      <c r="BV96" s="177"/>
      <c r="BW96" s="177"/>
      <c r="BX96" s="177"/>
      <c r="BY96" s="177"/>
      <c r="BZ96" s="177"/>
      <c r="CA96" s="177"/>
      <c r="CB96" s="177"/>
      <c r="CC96" s="177"/>
      <c r="CD96" s="177"/>
      <c r="CE96" s="177"/>
      <c r="CF96" s="177"/>
      <c r="CG96" s="177"/>
      <c r="CH96" s="177"/>
      <c r="CI96" s="177"/>
      <c r="CJ96" s="177"/>
      <c r="CK96" s="177"/>
    </row>
    <row r="97" spans="3:171" ht="11.25" customHeight="1" x14ac:dyDescent="0.2">
      <c r="C97" s="43"/>
      <c r="D97" s="43"/>
      <c r="E97" s="43"/>
      <c r="F97" s="43"/>
      <c r="G97" s="43"/>
      <c r="H97" s="43"/>
      <c r="I97" s="43"/>
      <c r="J97" s="43"/>
      <c r="K97" s="43"/>
      <c r="L97" s="43"/>
      <c r="M97" s="43"/>
      <c r="N97" s="43"/>
      <c r="O97" s="43"/>
      <c r="P97" s="43"/>
      <c r="Q97" s="43"/>
      <c r="R97" s="43"/>
      <c r="S97" s="43"/>
      <c r="T97" s="43"/>
      <c r="U97" s="43"/>
      <c r="V97" s="43"/>
      <c r="W97" s="43"/>
      <c r="X97" s="43"/>
      <c r="Y97" s="43"/>
      <c r="Z97" s="43"/>
      <c r="AA97" s="43"/>
      <c r="AB97" s="43"/>
      <c r="AC97" s="43"/>
      <c r="AD97" s="43"/>
      <c r="AE97" s="43"/>
      <c r="AF97" s="43"/>
      <c r="AG97" s="43"/>
      <c r="AH97" s="43"/>
      <c r="AI97" s="43"/>
      <c r="AJ97" s="43"/>
      <c r="AK97" s="43"/>
      <c r="AL97" s="43"/>
      <c r="AM97" s="43"/>
      <c r="AN97" s="43"/>
      <c r="AO97" s="43"/>
      <c r="AP97" s="43"/>
      <c r="AQ97" s="43"/>
      <c r="AR97" s="43"/>
      <c r="AS97" s="43"/>
      <c r="AT97" s="43"/>
      <c r="AU97" s="43"/>
      <c r="AV97" s="43"/>
      <c r="AW97" s="43"/>
      <c r="AX97" s="43"/>
      <c r="AY97" s="43"/>
      <c r="AZ97" s="43"/>
      <c r="BA97" s="43"/>
      <c r="BB97" s="43"/>
      <c r="BC97" s="43"/>
      <c r="BD97" s="43"/>
      <c r="BE97" s="43"/>
      <c r="BF97" s="43"/>
      <c r="BG97" s="43"/>
      <c r="BH97" s="43"/>
      <c r="BI97" s="43"/>
      <c r="BJ97" s="43"/>
      <c r="BK97" s="43"/>
      <c r="BL97" s="43"/>
      <c r="BM97" s="43"/>
      <c r="BN97" s="43"/>
      <c r="BO97" s="43"/>
      <c r="BP97" s="43"/>
      <c r="BQ97" s="43"/>
      <c r="BR97" s="43"/>
      <c r="BS97" s="43"/>
      <c r="BT97" s="43"/>
      <c r="BU97" s="43"/>
      <c r="BV97" s="43"/>
      <c r="BW97" s="43"/>
      <c r="BX97" s="43"/>
      <c r="BY97" s="43"/>
      <c r="BZ97" s="43"/>
      <c r="CA97" s="43"/>
      <c r="CB97" s="43"/>
      <c r="CC97" s="43"/>
      <c r="CD97" s="43"/>
      <c r="CE97" s="43"/>
      <c r="CF97" s="43"/>
      <c r="CG97" s="43"/>
      <c r="CH97" s="43"/>
      <c r="CI97" s="43"/>
      <c r="CJ97" s="43"/>
      <c r="CK97" s="43"/>
    </row>
    <row r="98" spans="3:171" ht="20.25" customHeight="1" x14ac:dyDescent="0.2">
      <c r="C98" s="196" t="s">
        <v>21</v>
      </c>
      <c r="D98" s="196"/>
      <c r="E98" s="196"/>
      <c r="F98" s="196"/>
      <c r="G98" s="196"/>
      <c r="H98" s="196"/>
      <c r="I98" s="196"/>
      <c r="J98" s="196"/>
      <c r="K98" s="196"/>
      <c r="L98" s="196"/>
      <c r="M98" s="196"/>
      <c r="N98" s="196"/>
      <c r="O98" s="196"/>
      <c r="P98" s="196"/>
      <c r="Q98" s="196"/>
      <c r="R98" s="196"/>
      <c r="S98" s="196"/>
      <c r="T98" s="196"/>
      <c r="U98" s="196"/>
      <c r="V98" s="196"/>
      <c r="W98" s="196"/>
      <c r="X98" s="196"/>
      <c r="Y98" s="196"/>
      <c r="Z98" s="196"/>
      <c r="AA98" s="196"/>
      <c r="AB98" s="196"/>
      <c r="AC98" s="196"/>
      <c r="AD98" s="196"/>
      <c r="AE98" s="196"/>
      <c r="AF98" s="196"/>
      <c r="AG98" s="196"/>
      <c r="AH98" s="196"/>
      <c r="AI98" s="196"/>
      <c r="AJ98" s="196"/>
      <c r="AK98" s="196"/>
      <c r="AL98" s="196"/>
      <c r="AM98" s="196"/>
      <c r="AN98" s="196"/>
      <c r="AO98" s="196"/>
      <c r="AP98" s="196"/>
      <c r="AQ98" s="196"/>
      <c r="AR98" s="196"/>
      <c r="AS98" s="196"/>
      <c r="AU98" s="196" t="s">
        <v>200</v>
      </c>
      <c r="AV98" s="196"/>
      <c r="AW98" s="196"/>
      <c r="AX98" s="196"/>
      <c r="AY98" s="196"/>
      <c r="AZ98" s="196"/>
      <c r="BA98" s="196"/>
      <c r="BB98" s="196"/>
      <c r="BC98" s="196"/>
      <c r="BD98" s="196"/>
      <c r="BE98" s="196"/>
      <c r="BF98" s="196"/>
      <c r="BG98" s="196"/>
      <c r="BH98" s="196"/>
      <c r="BI98" s="196"/>
      <c r="BJ98" s="196"/>
      <c r="BK98" s="196"/>
      <c r="BL98" s="196"/>
      <c r="BM98" s="196"/>
      <c r="BN98" s="196"/>
      <c r="BO98" s="196"/>
      <c r="BP98" s="196"/>
      <c r="BQ98" s="196"/>
      <c r="BR98" s="196"/>
      <c r="BS98" s="196"/>
      <c r="BT98" s="196"/>
      <c r="BU98" s="196"/>
      <c r="BV98" s="196"/>
      <c r="BW98" s="196"/>
      <c r="BX98" s="196"/>
      <c r="BY98" s="196"/>
      <c r="BZ98" s="196"/>
      <c r="CA98" s="196"/>
      <c r="CB98" s="196"/>
      <c r="CC98" s="196"/>
      <c r="CD98" s="196"/>
      <c r="CE98" s="196"/>
      <c r="CF98" s="196"/>
      <c r="CG98" s="196"/>
      <c r="CH98" s="196"/>
      <c r="CI98" s="196"/>
      <c r="CJ98" s="196"/>
      <c r="CK98" s="196"/>
    </row>
    <row r="99" spans="3:171" ht="20.25" customHeight="1" x14ac:dyDescent="0.2">
      <c r="C99" s="197" t="s">
        <v>16</v>
      </c>
      <c r="D99" s="197"/>
      <c r="E99" s="197"/>
      <c r="F99" s="197"/>
      <c r="G99" s="197"/>
      <c r="H99" s="197"/>
      <c r="I99" s="197"/>
      <c r="J99" s="197"/>
      <c r="K99" s="197"/>
      <c r="L99" s="197"/>
      <c r="M99" s="197"/>
      <c r="N99" s="197"/>
      <c r="O99" s="197"/>
      <c r="P99" s="197"/>
      <c r="Q99" s="197"/>
      <c r="R99" s="197"/>
      <c r="S99" s="197"/>
      <c r="T99" s="197"/>
      <c r="U99" s="197"/>
      <c r="V99" s="197"/>
      <c r="W99" s="197"/>
      <c r="X99" s="197"/>
      <c r="Y99" s="198"/>
      <c r="Z99" s="198"/>
      <c r="AA99" s="198"/>
      <c r="AB99" s="198"/>
      <c r="AC99" s="198"/>
      <c r="AD99" s="198"/>
      <c r="AE99" s="198"/>
      <c r="AF99" s="198"/>
      <c r="AG99" s="198"/>
      <c r="AH99" s="198"/>
      <c r="AI99" s="198"/>
      <c r="AJ99" s="198"/>
      <c r="AK99" s="198"/>
      <c r="AL99" s="198"/>
      <c r="AM99" s="198"/>
      <c r="AN99" s="198"/>
      <c r="AO99" s="198"/>
      <c r="AP99" s="198"/>
      <c r="AQ99" s="198"/>
      <c r="AR99" s="198"/>
      <c r="AS99" s="198"/>
      <c r="AU99" s="199" t="s">
        <v>19</v>
      </c>
      <c r="AV99" s="200"/>
      <c r="AW99" s="200"/>
      <c r="AX99" s="200"/>
      <c r="AY99" s="200"/>
      <c r="AZ99" s="200"/>
      <c r="BA99" s="200"/>
      <c r="BB99" s="200"/>
      <c r="BC99" s="200"/>
      <c r="BD99" s="200"/>
      <c r="BE99" s="200"/>
      <c r="BF99" s="200"/>
      <c r="BG99" s="200"/>
      <c r="BH99" s="200"/>
      <c r="BI99" s="200"/>
      <c r="BJ99" s="200"/>
      <c r="BK99" s="200"/>
      <c r="BL99" s="200"/>
      <c r="BM99" s="200"/>
      <c r="BN99" s="200"/>
      <c r="BO99" s="200"/>
      <c r="BP99" s="201"/>
      <c r="BQ99" s="203"/>
      <c r="BR99" s="204"/>
      <c r="BS99" s="204"/>
      <c r="BT99" s="204"/>
      <c r="BU99" s="204"/>
      <c r="BV99" s="204"/>
      <c r="BW99" s="204"/>
      <c r="BX99" s="204"/>
      <c r="BY99" s="204"/>
      <c r="BZ99" s="204"/>
      <c r="CA99" s="204"/>
      <c r="CB99" s="204"/>
      <c r="CC99" s="204"/>
      <c r="CD99" s="204"/>
      <c r="CE99" s="204"/>
      <c r="CF99" s="204"/>
      <c r="CG99" s="204"/>
      <c r="CH99" s="204"/>
      <c r="CI99" s="204"/>
      <c r="CJ99" s="204"/>
      <c r="CK99" s="205"/>
    </row>
    <row r="100" spans="3:171" ht="20.25" customHeight="1" x14ac:dyDescent="0.2">
      <c r="C100" s="191" t="s">
        <v>17</v>
      </c>
      <c r="D100" s="191"/>
      <c r="E100" s="191"/>
      <c r="F100" s="191"/>
      <c r="G100" s="191"/>
      <c r="H100" s="191"/>
      <c r="I100" s="191"/>
      <c r="J100" s="191"/>
      <c r="K100" s="191"/>
      <c r="L100" s="191"/>
      <c r="M100" s="191"/>
      <c r="N100" s="191"/>
      <c r="O100" s="191"/>
      <c r="P100" s="191"/>
      <c r="Q100" s="191"/>
      <c r="R100" s="191"/>
      <c r="S100" s="191"/>
      <c r="T100" s="191"/>
      <c r="U100" s="191"/>
      <c r="V100" s="191"/>
      <c r="W100" s="191"/>
      <c r="X100" s="191"/>
      <c r="Y100" s="198"/>
      <c r="Z100" s="198"/>
      <c r="AA100" s="198"/>
      <c r="AB100" s="198"/>
      <c r="AC100" s="198"/>
      <c r="AD100" s="198"/>
      <c r="AE100" s="198"/>
      <c r="AF100" s="198"/>
      <c r="AG100" s="198"/>
      <c r="AH100" s="198"/>
      <c r="AI100" s="198"/>
      <c r="AJ100" s="198"/>
      <c r="AK100" s="198"/>
      <c r="AL100" s="198"/>
      <c r="AM100" s="198"/>
      <c r="AN100" s="198"/>
      <c r="AO100" s="198"/>
      <c r="AP100" s="198"/>
      <c r="AQ100" s="198"/>
      <c r="AR100" s="198"/>
      <c r="AS100" s="198"/>
      <c r="AU100" s="142"/>
      <c r="AV100" s="143"/>
      <c r="AW100" s="143"/>
      <c r="AX100" s="143"/>
      <c r="AY100" s="143"/>
      <c r="AZ100" s="143"/>
      <c r="BA100" s="143"/>
      <c r="BB100" s="143"/>
      <c r="BC100" s="143"/>
      <c r="BD100" s="143"/>
      <c r="BE100" s="143"/>
      <c r="BF100" s="143"/>
      <c r="BG100" s="143"/>
      <c r="BH100" s="143"/>
      <c r="BI100" s="143"/>
      <c r="BJ100" s="143"/>
      <c r="BK100" s="143"/>
      <c r="BL100" s="143"/>
      <c r="BM100" s="143"/>
      <c r="BN100" s="143"/>
      <c r="BO100" s="143"/>
      <c r="BP100" s="202"/>
      <c r="BQ100" s="206"/>
      <c r="BR100" s="207"/>
      <c r="BS100" s="207"/>
      <c r="BT100" s="207"/>
      <c r="BU100" s="207"/>
      <c r="BV100" s="207"/>
      <c r="BW100" s="207"/>
      <c r="BX100" s="207"/>
      <c r="BY100" s="207"/>
      <c r="BZ100" s="207"/>
      <c r="CA100" s="207"/>
      <c r="CB100" s="207"/>
      <c r="CC100" s="207"/>
      <c r="CD100" s="207"/>
      <c r="CE100" s="207"/>
      <c r="CF100" s="207"/>
      <c r="CG100" s="207"/>
      <c r="CH100" s="207"/>
      <c r="CI100" s="207"/>
      <c r="CJ100" s="207"/>
      <c r="CK100" s="208"/>
    </row>
    <row r="101" spans="3:171" ht="20.25" customHeight="1" x14ac:dyDescent="0.2">
      <c r="C101" s="191" t="s">
        <v>43</v>
      </c>
      <c r="D101" s="191"/>
      <c r="E101" s="191"/>
      <c r="F101" s="191"/>
      <c r="G101" s="191"/>
      <c r="H101" s="191"/>
      <c r="I101" s="191"/>
      <c r="J101" s="191"/>
      <c r="K101" s="191"/>
      <c r="L101" s="191"/>
      <c r="M101" s="191"/>
      <c r="N101" s="191"/>
      <c r="O101" s="191"/>
      <c r="P101" s="191"/>
      <c r="Q101" s="191"/>
      <c r="R101" s="191"/>
      <c r="S101" s="191"/>
      <c r="T101" s="191"/>
      <c r="U101" s="191"/>
      <c r="V101" s="191"/>
      <c r="W101" s="191"/>
      <c r="X101" s="191"/>
      <c r="Y101" s="192"/>
      <c r="Z101" s="192"/>
      <c r="AA101" s="192"/>
      <c r="AB101" s="192"/>
      <c r="AC101" s="192"/>
      <c r="AD101" s="192"/>
      <c r="AE101" s="192"/>
      <c r="AF101" s="192"/>
      <c r="AG101" s="192"/>
      <c r="AH101" s="192"/>
      <c r="AI101" s="192"/>
      <c r="AJ101" s="192"/>
      <c r="AK101" s="192"/>
      <c r="AL101" s="192"/>
      <c r="AM101" s="192"/>
      <c r="AN101" s="192"/>
      <c r="AO101" s="192"/>
      <c r="AP101" s="192"/>
      <c r="AQ101" s="192"/>
      <c r="AR101" s="192"/>
      <c r="AS101" s="192"/>
      <c r="AU101" s="193" t="s">
        <v>25</v>
      </c>
      <c r="AV101" s="191"/>
      <c r="AW101" s="191"/>
      <c r="AX101" s="191"/>
      <c r="AY101" s="191"/>
      <c r="AZ101" s="191"/>
      <c r="BA101" s="191"/>
      <c r="BB101" s="191"/>
      <c r="BC101" s="191"/>
      <c r="BD101" s="191"/>
      <c r="BE101" s="191"/>
      <c r="BF101" s="191"/>
      <c r="BG101" s="191"/>
      <c r="BH101" s="191"/>
      <c r="BI101" s="191"/>
      <c r="BJ101" s="191"/>
      <c r="BK101" s="191"/>
      <c r="BL101" s="191"/>
      <c r="BM101" s="191"/>
      <c r="BN101" s="191"/>
      <c r="BO101" s="191"/>
      <c r="BP101" s="191"/>
      <c r="BQ101" s="192"/>
      <c r="BR101" s="192"/>
      <c r="BS101" s="192"/>
      <c r="BT101" s="192"/>
      <c r="BU101" s="192"/>
      <c r="BV101" s="192"/>
      <c r="BW101" s="192"/>
      <c r="BX101" s="192"/>
      <c r="BY101" s="192"/>
      <c r="BZ101" s="192"/>
      <c r="CA101" s="192"/>
      <c r="CB101" s="192"/>
      <c r="CC101" s="192"/>
      <c r="CD101" s="192"/>
      <c r="CE101" s="192"/>
      <c r="CF101" s="192"/>
      <c r="CG101" s="192"/>
      <c r="CH101" s="192"/>
      <c r="CI101" s="192"/>
      <c r="CJ101" s="192"/>
      <c r="CK101" s="192"/>
    </row>
    <row r="102" spans="3:171" ht="20.25" customHeight="1" x14ac:dyDescent="0.2">
      <c r="C102" s="191" t="s">
        <v>18</v>
      </c>
      <c r="D102" s="191"/>
      <c r="E102" s="191"/>
      <c r="F102" s="191"/>
      <c r="G102" s="191"/>
      <c r="H102" s="191"/>
      <c r="I102" s="191"/>
      <c r="J102" s="191"/>
      <c r="K102" s="191"/>
      <c r="L102" s="191"/>
      <c r="M102" s="191"/>
      <c r="N102" s="191"/>
      <c r="O102" s="191"/>
      <c r="P102" s="191"/>
      <c r="Q102" s="191"/>
      <c r="R102" s="191"/>
      <c r="S102" s="191"/>
      <c r="T102" s="191"/>
      <c r="U102" s="191"/>
      <c r="V102" s="191"/>
      <c r="W102" s="191"/>
      <c r="X102" s="191"/>
      <c r="Y102" s="192"/>
      <c r="Z102" s="192"/>
      <c r="AA102" s="192"/>
      <c r="AB102" s="192"/>
      <c r="AC102" s="192"/>
      <c r="AD102" s="192"/>
      <c r="AE102" s="192"/>
      <c r="AF102" s="192"/>
      <c r="AG102" s="192"/>
      <c r="AH102" s="192"/>
      <c r="AI102" s="192"/>
      <c r="AJ102" s="192"/>
      <c r="AK102" s="192"/>
      <c r="AL102" s="192"/>
      <c r="AM102" s="192"/>
      <c r="AN102" s="192"/>
      <c r="AO102" s="192"/>
      <c r="AP102" s="192"/>
      <c r="AQ102" s="192"/>
      <c r="AR102" s="192"/>
      <c r="AS102" s="192"/>
      <c r="AU102" s="191" t="s">
        <v>18</v>
      </c>
      <c r="AV102" s="191"/>
      <c r="AW102" s="191"/>
      <c r="AX102" s="191"/>
      <c r="AY102" s="191"/>
      <c r="AZ102" s="191"/>
      <c r="BA102" s="191"/>
      <c r="BB102" s="191"/>
      <c r="BC102" s="191"/>
      <c r="BD102" s="191"/>
      <c r="BE102" s="191"/>
      <c r="BF102" s="191"/>
      <c r="BG102" s="191"/>
      <c r="BH102" s="191"/>
      <c r="BI102" s="191"/>
      <c r="BJ102" s="191"/>
      <c r="BK102" s="191"/>
      <c r="BL102" s="191"/>
      <c r="BM102" s="191"/>
      <c r="BN102" s="191"/>
      <c r="BO102" s="191"/>
      <c r="BP102" s="191"/>
      <c r="BQ102" s="192"/>
      <c r="BR102" s="192"/>
      <c r="BS102" s="192"/>
      <c r="BT102" s="192"/>
      <c r="BU102" s="192"/>
      <c r="BV102" s="192"/>
      <c r="BW102" s="192"/>
      <c r="BX102" s="192"/>
      <c r="BY102" s="192"/>
      <c r="BZ102" s="192"/>
      <c r="CA102" s="192"/>
      <c r="CB102" s="192"/>
      <c r="CC102" s="192"/>
      <c r="CD102" s="192"/>
      <c r="CE102" s="192"/>
      <c r="CF102" s="192"/>
      <c r="CG102" s="192"/>
      <c r="CH102" s="192"/>
      <c r="CI102" s="192"/>
      <c r="CJ102" s="192"/>
      <c r="CK102" s="192"/>
    </row>
    <row r="103" spans="3:171" ht="11.25" customHeight="1" x14ac:dyDescent="0.2"/>
    <row r="104" spans="3:171" ht="27" customHeight="1" x14ac:dyDescent="0.2">
      <c r="C104" s="177" t="s">
        <v>201</v>
      </c>
      <c r="D104" s="177"/>
      <c r="E104" s="177"/>
      <c r="F104" s="177"/>
      <c r="G104" s="177"/>
      <c r="H104" s="177"/>
      <c r="I104" s="177"/>
      <c r="J104" s="177"/>
      <c r="K104" s="177"/>
      <c r="L104" s="177"/>
      <c r="M104" s="177"/>
      <c r="N104" s="177"/>
      <c r="O104" s="177"/>
      <c r="P104" s="177"/>
      <c r="Q104" s="177"/>
      <c r="R104" s="177"/>
      <c r="S104" s="177"/>
      <c r="T104" s="177"/>
      <c r="U104" s="177"/>
      <c r="V104" s="177"/>
      <c r="W104" s="177"/>
      <c r="X104" s="177"/>
      <c r="Y104" s="177"/>
      <c r="Z104" s="177"/>
      <c r="AA104" s="177"/>
      <c r="AB104" s="177"/>
      <c r="AC104" s="177"/>
      <c r="AD104" s="177"/>
      <c r="AE104" s="177"/>
      <c r="AF104" s="177"/>
      <c r="AG104" s="177"/>
      <c r="AH104" s="177"/>
      <c r="AI104" s="177"/>
      <c r="AJ104" s="177"/>
      <c r="AK104" s="177"/>
      <c r="AL104" s="177"/>
      <c r="AM104" s="177"/>
      <c r="AN104" s="177"/>
      <c r="AO104" s="177"/>
      <c r="AP104" s="177"/>
      <c r="AQ104" s="177"/>
      <c r="AR104" s="177"/>
      <c r="AS104" s="177"/>
      <c r="AT104" s="177"/>
      <c r="AU104" s="177"/>
      <c r="AV104" s="177"/>
      <c r="AW104" s="177"/>
      <c r="AX104" s="177"/>
      <c r="AY104" s="177"/>
      <c r="AZ104" s="177"/>
      <c r="BA104" s="177"/>
      <c r="BB104" s="177"/>
      <c r="BC104" s="177"/>
      <c r="BD104" s="177"/>
      <c r="BE104" s="177"/>
      <c r="BF104" s="177"/>
      <c r="BG104" s="177"/>
      <c r="BH104" s="177"/>
      <c r="BI104" s="177"/>
      <c r="BJ104" s="177"/>
      <c r="BK104" s="177"/>
      <c r="BL104" s="177"/>
      <c r="BM104" s="177"/>
      <c r="BN104" s="177"/>
      <c r="BO104" s="177"/>
      <c r="BP104" s="177"/>
      <c r="BQ104" s="177"/>
      <c r="BR104" s="177"/>
      <c r="BS104" s="177"/>
      <c r="BT104" s="177"/>
      <c r="BU104" s="177"/>
      <c r="BV104" s="177"/>
      <c r="BW104" s="177"/>
      <c r="BX104" s="177"/>
      <c r="BY104" s="177"/>
      <c r="BZ104" s="177"/>
      <c r="CA104" s="177"/>
      <c r="CB104" s="177"/>
      <c r="CC104" s="177"/>
      <c r="CD104" s="177"/>
      <c r="CE104" s="177"/>
      <c r="CF104" s="177"/>
      <c r="CG104" s="177"/>
      <c r="CH104" s="177"/>
      <c r="CI104" s="177"/>
      <c r="CJ104" s="177"/>
      <c r="CK104" s="177"/>
    </row>
    <row r="105" spans="3:171" ht="11.25" customHeight="1" x14ac:dyDescent="0.2"/>
    <row r="106" spans="3:171" s="8" customFormat="1" ht="17.25" customHeight="1" x14ac:dyDescent="0.2">
      <c r="C106" s="178" t="s">
        <v>301</v>
      </c>
      <c r="D106" s="179"/>
      <c r="E106" s="179"/>
      <c r="F106" s="179"/>
      <c r="G106" s="179"/>
      <c r="H106" s="179"/>
      <c r="I106" s="179"/>
      <c r="J106" s="179"/>
      <c r="K106" s="179"/>
      <c r="L106" s="179"/>
      <c r="M106" s="179"/>
      <c r="N106" s="179"/>
      <c r="O106" s="179"/>
      <c r="P106" s="179"/>
      <c r="Q106" s="179"/>
      <c r="R106" s="179"/>
      <c r="S106" s="179"/>
      <c r="T106" s="179"/>
      <c r="U106" s="179"/>
      <c r="V106" s="179"/>
      <c r="W106" s="179"/>
      <c r="X106" s="179"/>
      <c r="Y106" s="179"/>
      <c r="Z106" s="179"/>
      <c r="AA106" s="179"/>
      <c r="AB106" s="179"/>
      <c r="AC106" s="179"/>
      <c r="AD106" s="179"/>
      <c r="AE106" s="179"/>
      <c r="AF106" s="179"/>
      <c r="AG106" s="179"/>
      <c r="AH106" s="179"/>
      <c r="AI106" s="179"/>
      <c r="AJ106" s="179"/>
      <c r="AK106" s="179"/>
      <c r="AL106" s="179"/>
      <c r="AM106" s="179"/>
      <c r="AN106" s="179"/>
      <c r="AO106" s="179"/>
      <c r="AP106" s="179"/>
      <c r="AQ106" s="179"/>
      <c r="AR106" s="179"/>
      <c r="AS106" s="179"/>
      <c r="AT106" s="179"/>
      <c r="AU106" s="179"/>
      <c r="AV106" s="179"/>
      <c r="AW106" s="179"/>
      <c r="AX106" s="179"/>
      <c r="AY106" s="179"/>
      <c r="AZ106" s="179"/>
      <c r="BA106" s="179"/>
      <c r="BB106" s="179"/>
      <c r="BC106" s="179"/>
      <c r="BD106" s="179"/>
      <c r="BE106" s="179"/>
      <c r="BF106" s="179"/>
      <c r="BG106" s="179"/>
      <c r="BH106" s="179"/>
      <c r="BI106" s="179"/>
      <c r="BJ106" s="179"/>
      <c r="BK106" s="179"/>
      <c r="BL106" s="179"/>
      <c r="BM106" s="179"/>
      <c r="BN106" s="179"/>
      <c r="BO106" s="179"/>
      <c r="BP106" s="179"/>
      <c r="BQ106" s="179"/>
      <c r="BR106" s="179"/>
      <c r="BS106" s="179"/>
      <c r="BT106" s="179"/>
      <c r="BU106" s="179"/>
      <c r="BV106" s="179"/>
      <c r="BW106" s="179"/>
      <c r="BX106" s="179"/>
      <c r="BY106" s="179"/>
      <c r="BZ106" s="179"/>
      <c r="CA106" s="179"/>
      <c r="CB106" s="179"/>
      <c r="CC106" s="179"/>
      <c r="CD106" s="179"/>
      <c r="CE106" s="179"/>
      <c r="CF106" s="179"/>
      <c r="CG106" s="179"/>
      <c r="CH106" s="179"/>
      <c r="CI106" s="179"/>
      <c r="CJ106" s="179"/>
      <c r="CK106" s="180"/>
      <c r="CQ106" s="73"/>
      <c r="CR106" s="73"/>
      <c r="CS106" s="73"/>
      <c r="CT106" s="73"/>
      <c r="CU106" s="73"/>
      <c r="CV106" s="73"/>
      <c r="CW106" s="73"/>
      <c r="CX106" s="73"/>
      <c r="CY106" s="73"/>
      <c r="CZ106" s="73"/>
      <c r="DA106" s="73"/>
      <c r="DB106" s="73"/>
      <c r="DC106" s="73"/>
      <c r="DD106" s="73"/>
      <c r="DE106" s="83"/>
      <c r="DF106" s="83"/>
      <c r="DG106" s="83"/>
      <c r="DH106" s="83"/>
      <c r="DI106" s="83"/>
      <c r="DJ106" s="83"/>
      <c r="DK106" s="83"/>
      <c r="DL106" s="83"/>
      <c r="DM106" s="83"/>
      <c r="DN106" s="79"/>
      <c r="DO106" s="79"/>
      <c r="DP106" s="79"/>
      <c r="DQ106" s="79"/>
      <c r="DR106" s="79"/>
      <c r="DS106" s="79"/>
      <c r="DT106" s="79"/>
      <c r="DU106" s="79"/>
      <c r="DV106" s="79"/>
      <c r="DW106" s="79"/>
      <c r="DX106" s="79"/>
      <c r="DY106" s="79"/>
      <c r="DZ106" s="79"/>
      <c r="EA106" s="79"/>
      <c r="EB106" s="79"/>
      <c r="EC106" s="79"/>
      <c r="ED106" s="79"/>
      <c r="EE106" s="79"/>
      <c r="EF106" s="79"/>
      <c r="EG106" s="79"/>
      <c r="EH106" s="79"/>
      <c r="EI106" s="79"/>
      <c r="EJ106" s="79"/>
      <c r="EK106" s="79"/>
      <c r="EL106" s="79"/>
      <c r="EM106" s="79"/>
      <c r="EN106" s="79"/>
      <c r="EO106" s="79"/>
      <c r="EP106" s="79"/>
      <c r="EQ106" s="79"/>
      <c r="ER106" s="79"/>
      <c r="ES106" s="79"/>
      <c r="ET106" s="79"/>
      <c r="EU106" s="79"/>
      <c r="EV106" s="79"/>
      <c r="EW106" s="79"/>
      <c r="EX106" s="79"/>
      <c r="EY106" s="79"/>
      <c r="EZ106" s="79"/>
      <c r="FA106" s="79"/>
      <c r="FB106" s="79"/>
      <c r="FC106" s="79"/>
      <c r="FD106" s="79"/>
      <c r="FE106" s="79"/>
      <c r="FF106" s="79"/>
      <c r="FG106" s="79"/>
      <c r="FH106" s="79"/>
      <c r="FI106" s="79"/>
      <c r="FJ106" s="79"/>
      <c r="FK106" s="79"/>
      <c r="FL106" s="79"/>
      <c r="FM106" s="79"/>
      <c r="FN106" s="79"/>
      <c r="FO106" s="79"/>
    </row>
    <row r="107" spans="3:171" s="8" customFormat="1" ht="17.25" customHeight="1" x14ac:dyDescent="0.2">
      <c r="C107" s="181"/>
      <c r="D107" s="182"/>
      <c r="E107" s="182"/>
      <c r="F107" s="182"/>
      <c r="G107" s="182"/>
      <c r="H107" s="182"/>
      <c r="I107" s="182"/>
      <c r="J107" s="182"/>
      <c r="K107" s="182"/>
      <c r="L107" s="182"/>
      <c r="M107" s="182"/>
      <c r="N107" s="182"/>
      <c r="O107" s="182"/>
      <c r="P107" s="182"/>
      <c r="Q107" s="182"/>
      <c r="R107" s="182"/>
      <c r="S107" s="182"/>
      <c r="T107" s="182"/>
      <c r="U107" s="182"/>
      <c r="V107" s="182"/>
      <c r="W107" s="182"/>
      <c r="X107" s="182"/>
      <c r="Y107" s="182"/>
      <c r="Z107" s="182"/>
      <c r="AA107" s="182"/>
      <c r="AB107" s="182"/>
      <c r="AC107" s="182"/>
      <c r="AD107" s="182"/>
      <c r="AE107" s="182"/>
      <c r="AF107" s="182"/>
      <c r="AG107" s="182"/>
      <c r="AH107" s="182"/>
      <c r="AI107" s="182"/>
      <c r="AJ107" s="182"/>
      <c r="AK107" s="182"/>
      <c r="AL107" s="182"/>
      <c r="AM107" s="182"/>
      <c r="AN107" s="182"/>
      <c r="AO107" s="182"/>
      <c r="AP107" s="182"/>
      <c r="AQ107" s="182"/>
      <c r="AR107" s="182"/>
      <c r="AS107" s="182"/>
      <c r="AT107" s="182"/>
      <c r="AU107" s="182"/>
      <c r="AV107" s="182"/>
      <c r="AW107" s="182"/>
      <c r="AX107" s="182"/>
      <c r="AY107" s="182"/>
      <c r="AZ107" s="182"/>
      <c r="BA107" s="182"/>
      <c r="BB107" s="182"/>
      <c r="BC107" s="182"/>
      <c r="BD107" s="182"/>
      <c r="BE107" s="182"/>
      <c r="BF107" s="182"/>
      <c r="BG107" s="182"/>
      <c r="BH107" s="182"/>
      <c r="BI107" s="182"/>
      <c r="BJ107" s="182"/>
      <c r="BK107" s="182"/>
      <c r="BL107" s="182"/>
      <c r="BM107" s="182"/>
      <c r="BN107" s="182"/>
      <c r="BO107" s="182"/>
      <c r="BP107" s="182"/>
      <c r="BQ107" s="182"/>
      <c r="BR107" s="182"/>
      <c r="BS107" s="182"/>
      <c r="BT107" s="182"/>
      <c r="BU107" s="182"/>
      <c r="BV107" s="182"/>
      <c r="BW107" s="182"/>
      <c r="BX107" s="182"/>
      <c r="BY107" s="182"/>
      <c r="BZ107" s="182"/>
      <c r="CA107" s="182"/>
      <c r="CB107" s="182"/>
      <c r="CC107" s="182"/>
      <c r="CD107" s="182"/>
      <c r="CE107" s="182"/>
      <c r="CF107" s="182"/>
      <c r="CG107" s="182"/>
      <c r="CH107" s="182"/>
      <c r="CI107" s="182"/>
      <c r="CJ107" s="182"/>
      <c r="CK107" s="183"/>
      <c r="CQ107" s="73"/>
      <c r="CR107" s="73"/>
      <c r="CS107" s="73"/>
      <c r="CT107" s="73"/>
      <c r="CU107" s="73"/>
      <c r="CV107" s="73"/>
      <c r="CW107" s="73"/>
      <c r="CX107" s="73"/>
      <c r="CY107" s="73"/>
      <c r="CZ107" s="73"/>
      <c r="DA107" s="73"/>
      <c r="DB107" s="73"/>
      <c r="DC107" s="73"/>
      <c r="DD107" s="73"/>
      <c r="DE107" s="83"/>
      <c r="DF107" s="83"/>
      <c r="DG107" s="83"/>
      <c r="DH107" s="83"/>
      <c r="DI107" s="83"/>
      <c r="DJ107" s="83"/>
      <c r="DK107" s="83"/>
      <c r="DL107" s="83"/>
      <c r="DM107" s="83"/>
      <c r="DN107" s="79"/>
      <c r="DO107" s="79"/>
      <c r="DP107" s="79"/>
      <c r="DQ107" s="79"/>
      <c r="DR107" s="79"/>
      <c r="DS107" s="79"/>
      <c r="DT107" s="79"/>
      <c r="DU107" s="79"/>
      <c r="DV107" s="79"/>
      <c r="DW107" s="79"/>
      <c r="DX107" s="79"/>
      <c r="DY107" s="79"/>
      <c r="DZ107" s="79"/>
      <c r="EA107" s="79"/>
      <c r="EB107" s="79"/>
      <c r="EC107" s="79"/>
      <c r="ED107" s="79"/>
      <c r="EE107" s="79"/>
      <c r="EF107" s="79"/>
      <c r="EG107" s="79"/>
      <c r="EH107" s="79"/>
      <c r="EI107" s="79"/>
      <c r="EJ107" s="79"/>
      <c r="EK107" s="79"/>
      <c r="EL107" s="79"/>
      <c r="EM107" s="79"/>
      <c r="EN107" s="79"/>
      <c r="EO107" s="79"/>
      <c r="EP107" s="79"/>
      <c r="EQ107" s="79"/>
      <c r="ER107" s="79"/>
      <c r="ES107" s="79"/>
      <c r="ET107" s="79"/>
      <c r="EU107" s="79"/>
      <c r="EV107" s="79"/>
      <c r="EW107" s="79"/>
      <c r="EX107" s="79"/>
      <c r="EY107" s="79"/>
      <c r="EZ107" s="79"/>
      <c r="FA107" s="79"/>
      <c r="FB107" s="79"/>
      <c r="FC107" s="79"/>
      <c r="FD107" s="79"/>
      <c r="FE107" s="79"/>
      <c r="FF107" s="79"/>
      <c r="FG107" s="79"/>
      <c r="FH107" s="79"/>
      <c r="FI107" s="79"/>
      <c r="FJ107" s="79"/>
      <c r="FK107" s="79"/>
      <c r="FL107" s="79"/>
      <c r="FM107" s="79"/>
      <c r="FN107" s="79"/>
      <c r="FO107" s="79"/>
    </row>
    <row r="108" spans="3:171" s="8" customFormat="1" ht="17.25" customHeight="1" x14ac:dyDescent="0.2">
      <c r="C108" s="181"/>
      <c r="D108" s="182"/>
      <c r="E108" s="182"/>
      <c r="F108" s="182"/>
      <c r="G108" s="182"/>
      <c r="H108" s="182"/>
      <c r="I108" s="182"/>
      <c r="J108" s="182"/>
      <c r="K108" s="182"/>
      <c r="L108" s="182"/>
      <c r="M108" s="182"/>
      <c r="N108" s="182"/>
      <c r="O108" s="182"/>
      <c r="P108" s="182"/>
      <c r="Q108" s="182"/>
      <c r="R108" s="182"/>
      <c r="S108" s="182"/>
      <c r="T108" s="182"/>
      <c r="U108" s="182"/>
      <c r="V108" s="182"/>
      <c r="W108" s="182"/>
      <c r="X108" s="182"/>
      <c r="Y108" s="182"/>
      <c r="Z108" s="182"/>
      <c r="AA108" s="182"/>
      <c r="AB108" s="182"/>
      <c r="AC108" s="182"/>
      <c r="AD108" s="182"/>
      <c r="AE108" s="182"/>
      <c r="AF108" s="182"/>
      <c r="AG108" s="182"/>
      <c r="AH108" s="182"/>
      <c r="AI108" s="182"/>
      <c r="AJ108" s="182"/>
      <c r="AK108" s="182"/>
      <c r="AL108" s="182"/>
      <c r="AM108" s="182"/>
      <c r="AN108" s="182"/>
      <c r="AO108" s="182"/>
      <c r="AP108" s="182"/>
      <c r="AQ108" s="182"/>
      <c r="AR108" s="182"/>
      <c r="AS108" s="182"/>
      <c r="AT108" s="182"/>
      <c r="AU108" s="182"/>
      <c r="AV108" s="182"/>
      <c r="AW108" s="182"/>
      <c r="AX108" s="182"/>
      <c r="AY108" s="182"/>
      <c r="AZ108" s="182"/>
      <c r="BA108" s="182"/>
      <c r="BB108" s="182"/>
      <c r="BC108" s="182"/>
      <c r="BD108" s="182"/>
      <c r="BE108" s="182"/>
      <c r="BF108" s="182"/>
      <c r="BG108" s="182"/>
      <c r="BH108" s="182"/>
      <c r="BI108" s="182"/>
      <c r="BJ108" s="182"/>
      <c r="BK108" s="182"/>
      <c r="BL108" s="182"/>
      <c r="BM108" s="182"/>
      <c r="BN108" s="182"/>
      <c r="BO108" s="182"/>
      <c r="BP108" s="182"/>
      <c r="BQ108" s="182"/>
      <c r="BR108" s="182"/>
      <c r="BS108" s="182"/>
      <c r="BT108" s="182"/>
      <c r="BU108" s="182"/>
      <c r="BV108" s="182"/>
      <c r="BW108" s="182"/>
      <c r="BX108" s="182"/>
      <c r="BY108" s="182"/>
      <c r="BZ108" s="182"/>
      <c r="CA108" s="182"/>
      <c r="CB108" s="182"/>
      <c r="CC108" s="182"/>
      <c r="CD108" s="182"/>
      <c r="CE108" s="182"/>
      <c r="CF108" s="182"/>
      <c r="CG108" s="182"/>
      <c r="CH108" s="182"/>
      <c r="CI108" s="182"/>
      <c r="CJ108" s="182"/>
      <c r="CK108" s="183"/>
      <c r="CQ108" s="73"/>
      <c r="CR108" s="73"/>
      <c r="CS108" s="73"/>
      <c r="CT108" s="73"/>
      <c r="CU108" s="73"/>
      <c r="CV108" s="73"/>
      <c r="CW108" s="73"/>
      <c r="CX108" s="73"/>
      <c r="CY108" s="73"/>
      <c r="CZ108" s="73"/>
      <c r="DA108" s="73"/>
      <c r="DB108" s="73"/>
      <c r="DC108" s="73"/>
      <c r="DD108" s="73"/>
      <c r="DE108" s="83"/>
      <c r="DF108" s="83"/>
      <c r="DG108" s="83"/>
      <c r="DH108" s="83"/>
      <c r="DI108" s="83"/>
      <c r="DJ108" s="83"/>
      <c r="DK108" s="83"/>
      <c r="DL108" s="83"/>
      <c r="DM108" s="83"/>
      <c r="DN108" s="79"/>
      <c r="DO108" s="79"/>
      <c r="DP108" s="79"/>
      <c r="DQ108" s="79"/>
      <c r="DR108" s="79"/>
      <c r="DS108" s="79"/>
      <c r="DT108" s="79"/>
      <c r="DU108" s="79"/>
      <c r="DV108" s="79"/>
      <c r="DW108" s="79"/>
      <c r="DX108" s="79"/>
      <c r="DY108" s="79"/>
      <c r="DZ108" s="79"/>
      <c r="EA108" s="79"/>
      <c r="EB108" s="79"/>
      <c r="EC108" s="79"/>
      <c r="ED108" s="79"/>
      <c r="EE108" s="79"/>
      <c r="EF108" s="79"/>
      <c r="EG108" s="79"/>
      <c r="EH108" s="79"/>
      <c r="EI108" s="79"/>
      <c r="EJ108" s="79"/>
      <c r="EK108" s="79"/>
      <c r="EL108" s="79"/>
      <c r="EM108" s="79"/>
      <c r="EN108" s="79"/>
      <c r="EO108" s="79"/>
      <c r="EP108" s="79"/>
      <c r="EQ108" s="79"/>
      <c r="ER108" s="79"/>
      <c r="ES108" s="79"/>
      <c r="ET108" s="79"/>
      <c r="EU108" s="79"/>
      <c r="EV108" s="79"/>
      <c r="EW108" s="79"/>
      <c r="EX108" s="79"/>
      <c r="EY108" s="79"/>
      <c r="EZ108" s="79"/>
      <c r="FA108" s="79"/>
      <c r="FB108" s="79"/>
      <c r="FC108" s="79"/>
      <c r="FD108" s="79"/>
      <c r="FE108" s="79"/>
      <c r="FF108" s="79"/>
      <c r="FG108" s="79"/>
      <c r="FH108" s="79"/>
      <c r="FI108" s="79"/>
      <c r="FJ108" s="79"/>
      <c r="FK108" s="79"/>
      <c r="FL108" s="79"/>
      <c r="FM108" s="79"/>
      <c r="FN108" s="79"/>
      <c r="FO108" s="79"/>
    </row>
    <row r="109" spans="3:171" s="8" customFormat="1" ht="17.25" customHeight="1" x14ac:dyDescent="0.2">
      <c r="C109" s="181"/>
      <c r="D109" s="182"/>
      <c r="E109" s="182"/>
      <c r="F109" s="182"/>
      <c r="G109" s="182"/>
      <c r="H109" s="182"/>
      <c r="I109" s="182"/>
      <c r="J109" s="182"/>
      <c r="K109" s="182"/>
      <c r="L109" s="182"/>
      <c r="M109" s="182"/>
      <c r="N109" s="182"/>
      <c r="O109" s="182"/>
      <c r="P109" s="182"/>
      <c r="Q109" s="182"/>
      <c r="R109" s="182"/>
      <c r="S109" s="182"/>
      <c r="T109" s="182"/>
      <c r="U109" s="182"/>
      <c r="V109" s="182"/>
      <c r="W109" s="182"/>
      <c r="X109" s="182"/>
      <c r="Y109" s="182"/>
      <c r="Z109" s="182"/>
      <c r="AA109" s="182"/>
      <c r="AB109" s="182"/>
      <c r="AC109" s="182"/>
      <c r="AD109" s="182"/>
      <c r="AE109" s="182"/>
      <c r="AF109" s="182"/>
      <c r="AG109" s="182"/>
      <c r="AH109" s="182"/>
      <c r="AI109" s="182"/>
      <c r="AJ109" s="182"/>
      <c r="AK109" s="182"/>
      <c r="AL109" s="182"/>
      <c r="AM109" s="182"/>
      <c r="AN109" s="182"/>
      <c r="AO109" s="182"/>
      <c r="AP109" s="182"/>
      <c r="AQ109" s="182"/>
      <c r="AR109" s="182"/>
      <c r="AS109" s="182"/>
      <c r="AT109" s="182"/>
      <c r="AU109" s="182"/>
      <c r="AV109" s="182"/>
      <c r="AW109" s="182"/>
      <c r="AX109" s="182"/>
      <c r="AY109" s="182"/>
      <c r="AZ109" s="182"/>
      <c r="BA109" s="182"/>
      <c r="BB109" s="182"/>
      <c r="BC109" s="182"/>
      <c r="BD109" s="182"/>
      <c r="BE109" s="182"/>
      <c r="BF109" s="182"/>
      <c r="BG109" s="182"/>
      <c r="BH109" s="182"/>
      <c r="BI109" s="182"/>
      <c r="BJ109" s="182"/>
      <c r="BK109" s="182"/>
      <c r="BL109" s="182"/>
      <c r="BM109" s="182"/>
      <c r="BN109" s="182"/>
      <c r="BO109" s="182"/>
      <c r="BP109" s="182"/>
      <c r="BQ109" s="182"/>
      <c r="BR109" s="182"/>
      <c r="BS109" s="182"/>
      <c r="BT109" s="182"/>
      <c r="BU109" s="182"/>
      <c r="BV109" s="182"/>
      <c r="BW109" s="182"/>
      <c r="BX109" s="182"/>
      <c r="BY109" s="182"/>
      <c r="BZ109" s="182"/>
      <c r="CA109" s="182"/>
      <c r="CB109" s="182"/>
      <c r="CC109" s="182"/>
      <c r="CD109" s="182"/>
      <c r="CE109" s="182"/>
      <c r="CF109" s="182"/>
      <c r="CG109" s="182"/>
      <c r="CH109" s="182"/>
      <c r="CI109" s="182"/>
      <c r="CJ109" s="182"/>
      <c r="CK109" s="183"/>
      <c r="CQ109" s="73"/>
      <c r="CR109" s="73"/>
      <c r="CS109" s="73"/>
      <c r="CT109" s="73"/>
      <c r="CU109" s="73"/>
      <c r="CV109" s="73"/>
      <c r="CW109" s="73"/>
      <c r="CX109" s="73"/>
      <c r="CY109" s="73"/>
      <c r="CZ109" s="73"/>
      <c r="DA109" s="73"/>
      <c r="DB109" s="73"/>
      <c r="DC109" s="73"/>
      <c r="DD109" s="73"/>
      <c r="DE109" s="83"/>
      <c r="DF109" s="83"/>
      <c r="DG109" s="83"/>
      <c r="DH109" s="83"/>
      <c r="DI109" s="83"/>
      <c r="DJ109" s="83"/>
      <c r="DK109" s="83"/>
      <c r="DL109" s="83"/>
      <c r="DM109" s="83"/>
      <c r="DN109" s="79"/>
      <c r="DO109" s="79"/>
      <c r="DP109" s="79"/>
      <c r="DQ109" s="79"/>
      <c r="DR109" s="79"/>
      <c r="DS109" s="79"/>
      <c r="DT109" s="79"/>
      <c r="DU109" s="79"/>
      <c r="DV109" s="79"/>
      <c r="DW109" s="79"/>
      <c r="DX109" s="79"/>
      <c r="DY109" s="79"/>
      <c r="DZ109" s="79"/>
      <c r="EA109" s="79"/>
      <c r="EB109" s="79"/>
      <c r="EC109" s="79"/>
      <c r="ED109" s="79"/>
      <c r="EE109" s="79"/>
      <c r="EF109" s="79"/>
      <c r="EG109" s="79"/>
      <c r="EH109" s="79"/>
      <c r="EI109" s="79"/>
      <c r="EJ109" s="79"/>
      <c r="EK109" s="79"/>
      <c r="EL109" s="79"/>
      <c r="EM109" s="79"/>
      <c r="EN109" s="79"/>
      <c r="EO109" s="79"/>
      <c r="EP109" s="79"/>
      <c r="EQ109" s="79"/>
      <c r="ER109" s="79"/>
      <c r="ES109" s="79"/>
      <c r="ET109" s="79"/>
      <c r="EU109" s="79"/>
      <c r="EV109" s="79"/>
      <c r="EW109" s="79"/>
      <c r="EX109" s="79"/>
      <c r="EY109" s="79"/>
      <c r="EZ109" s="79"/>
      <c r="FA109" s="79"/>
      <c r="FB109" s="79"/>
      <c r="FC109" s="79"/>
      <c r="FD109" s="79"/>
      <c r="FE109" s="79"/>
      <c r="FF109" s="79"/>
      <c r="FG109" s="79"/>
      <c r="FH109" s="79"/>
      <c r="FI109" s="79"/>
      <c r="FJ109" s="79"/>
      <c r="FK109" s="79"/>
      <c r="FL109" s="79"/>
      <c r="FM109" s="79"/>
      <c r="FN109" s="79"/>
      <c r="FO109" s="79"/>
    </row>
    <row r="110" spans="3:171" s="8" customFormat="1" ht="24" customHeight="1" x14ac:dyDescent="0.2">
      <c r="C110" s="181" t="s">
        <v>44</v>
      </c>
      <c r="D110" s="182"/>
      <c r="E110" s="182"/>
      <c r="F110" s="182"/>
      <c r="G110" s="182"/>
      <c r="H110" s="182"/>
      <c r="I110" s="182"/>
      <c r="J110" s="182"/>
      <c r="K110" s="182"/>
      <c r="L110" s="182"/>
      <c r="M110" s="182"/>
      <c r="N110" s="182"/>
      <c r="O110" s="182"/>
      <c r="P110" s="182"/>
      <c r="Q110" s="182"/>
      <c r="R110" s="182"/>
      <c r="S110" s="182"/>
      <c r="T110" s="182"/>
      <c r="U110" s="182"/>
      <c r="V110" s="182"/>
      <c r="W110" s="182"/>
      <c r="X110" s="182"/>
      <c r="Y110" s="182"/>
      <c r="Z110" s="182"/>
      <c r="AA110" s="182"/>
      <c r="AB110" s="182"/>
      <c r="AC110" s="182"/>
      <c r="AD110" s="182"/>
      <c r="AE110" s="182"/>
      <c r="AF110" s="182"/>
      <c r="AG110" s="182"/>
      <c r="AH110" s="182"/>
      <c r="AI110" s="182"/>
      <c r="AJ110" s="182"/>
      <c r="AK110" s="182"/>
      <c r="AL110" s="182"/>
      <c r="AM110" s="182"/>
      <c r="AN110" s="182"/>
      <c r="AO110" s="182"/>
      <c r="AP110" s="182"/>
      <c r="AQ110" s="182"/>
      <c r="AR110" s="182"/>
      <c r="AS110" s="182"/>
      <c r="AT110" s="182"/>
      <c r="AU110" s="182"/>
      <c r="AV110" s="182"/>
      <c r="AW110" s="182"/>
      <c r="AX110" s="182"/>
      <c r="AY110" s="182"/>
      <c r="AZ110" s="182"/>
      <c r="BA110" s="182"/>
      <c r="BB110" s="182"/>
      <c r="BC110" s="182"/>
      <c r="BD110" s="182"/>
      <c r="BE110" s="182"/>
      <c r="BF110" s="182"/>
      <c r="BG110" s="182"/>
      <c r="BH110" s="182"/>
      <c r="BI110" s="182"/>
      <c r="BJ110" s="182"/>
      <c r="BK110" s="182"/>
      <c r="BL110" s="182"/>
      <c r="BM110" s="182"/>
      <c r="BN110" s="182"/>
      <c r="BO110" s="182"/>
      <c r="BP110" s="182"/>
      <c r="BQ110" s="182"/>
      <c r="BR110" s="182"/>
      <c r="BS110" s="182"/>
      <c r="BT110" s="182"/>
      <c r="BU110" s="182"/>
      <c r="BV110" s="182"/>
      <c r="BW110" s="182"/>
      <c r="BX110" s="182"/>
      <c r="BY110" s="182"/>
      <c r="BZ110" s="182"/>
      <c r="CA110" s="182"/>
      <c r="CB110" s="182"/>
      <c r="CC110" s="182"/>
      <c r="CD110" s="182"/>
      <c r="CE110" s="182"/>
      <c r="CF110" s="182"/>
      <c r="CG110" s="182"/>
      <c r="CH110" s="182"/>
      <c r="CI110" s="182"/>
      <c r="CJ110" s="182"/>
      <c r="CK110" s="183"/>
      <c r="CQ110" s="73"/>
      <c r="CR110" s="73"/>
      <c r="CS110" s="73"/>
      <c r="CT110" s="73"/>
      <c r="CU110" s="73"/>
      <c r="CV110" s="73"/>
      <c r="CW110" s="73"/>
      <c r="CX110" s="73"/>
      <c r="CY110" s="73"/>
      <c r="CZ110" s="73"/>
      <c r="DA110" s="73"/>
      <c r="DB110" s="73"/>
      <c r="DC110" s="73"/>
      <c r="DD110" s="73"/>
      <c r="DE110" s="83"/>
      <c r="DF110" s="83"/>
      <c r="DG110" s="83"/>
      <c r="DH110" s="83"/>
      <c r="DI110" s="83"/>
      <c r="DJ110" s="83"/>
      <c r="DK110" s="83"/>
      <c r="DL110" s="83"/>
      <c r="DM110" s="83"/>
      <c r="DN110" s="79"/>
      <c r="DO110" s="79"/>
      <c r="DP110" s="79"/>
      <c r="DQ110" s="79"/>
      <c r="DR110" s="79"/>
      <c r="DS110" s="79"/>
      <c r="DT110" s="79"/>
      <c r="DU110" s="79"/>
      <c r="DV110" s="79"/>
      <c r="DW110" s="79"/>
      <c r="DX110" s="79"/>
      <c r="DY110" s="79"/>
      <c r="DZ110" s="79"/>
      <c r="EA110" s="79"/>
      <c r="EB110" s="79"/>
      <c r="EC110" s="79"/>
      <c r="ED110" s="79"/>
      <c r="EE110" s="79"/>
      <c r="EF110" s="79"/>
      <c r="EG110" s="79"/>
      <c r="EH110" s="79"/>
      <c r="EI110" s="79"/>
      <c r="EJ110" s="79"/>
      <c r="EK110" s="79"/>
      <c r="EL110" s="79"/>
      <c r="EM110" s="79"/>
      <c r="EN110" s="79"/>
      <c r="EO110" s="79"/>
      <c r="EP110" s="79"/>
      <c r="EQ110" s="79"/>
      <c r="ER110" s="79"/>
      <c r="ES110" s="79"/>
      <c r="ET110" s="79"/>
      <c r="EU110" s="79"/>
      <c r="EV110" s="79"/>
      <c r="EW110" s="79"/>
      <c r="EX110" s="79"/>
      <c r="EY110" s="79"/>
      <c r="EZ110" s="79"/>
      <c r="FA110" s="79"/>
      <c r="FB110" s="79"/>
      <c r="FC110" s="79"/>
      <c r="FD110" s="79"/>
      <c r="FE110" s="79"/>
      <c r="FF110" s="79"/>
      <c r="FG110" s="79"/>
      <c r="FH110" s="79"/>
      <c r="FI110" s="79"/>
      <c r="FJ110" s="79"/>
      <c r="FK110" s="79"/>
      <c r="FL110" s="79"/>
      <c r="FM110" s="79"/>
      <c r="FN110" s="79"/>
      <c r="FO110" s="79"/>
    </row>
    <row r="111" spans="3:171" s="8" customFormat="1" ht="21.75" customHeight="1" x14ac:dyDescent="0.2">
      <c r="C111" s="184"/>
      <c r="D111" s="185"/>
      <c r="E111" s="185"/>
      <c r="F111" s="185"/>
      <c r="G111" s="185"/>
      <c r="H111" s="185"/>
      <c r="I111" s="185"/>
      <c r="J111" s="185"/>
      <c r="K111" s="185"/>
      <c r="L111" s="185"/>
      <c r="M111" s="185"/>
      <c r="N111" s="185"/>
      <c r="O111" s="185"/>
      <c r="P111" s="185"/>
      <c r="Q111" s="185"/>
      <c r="R111" s="185"/>
      <c r="S111" s="185"/>
      <c r="T111" s="185"/>
      <c r="U111" s="185"/>
      <c r="V111" s="185"/>
      <c r="W111" s="185"/>
      <c r="X111" s="185"/>
      <c r="Y111" s="185"/>
      <c r="Z111" s="185"/>
      <c r="AA111" s="185"/>
      <c r="AB111" s="185"/>
      <c r="AC111" s="185"/>
      <c r="AD111" s="185"/>
      <c r="AE111" s="185"/>
      <c r="AF111" s="185"/>
      <c r="AG111" s="185"/>
      <c r="AH111" s="185"/>
      <c r="AI111" s="185"/>
      <c r="AJ111" s="185"/>
      <c r="AK111" s="185"/>
      <c r="AL111" s="185"/>
      <c r="AM111" s="185"/>
      <c r="AN111" s="185"/>
      <c r="AO111" s="185"/>
      <c r="AP111" s="185"/>
      <c r="AQ111" s="185"/>
      <c r="AR111" s="185"/>
      <c r="AS111" s="185"/>
      <c r="AT111" s="185"/>
      <c r="AU111" s="185"/>
      <c r="AV111" s="185"/>
      <c r="AW111" s="185"/>
      <c r="AX111" s="185"/>
      <c r="AY111" s="185"/>
      <c r="AZ111" s="185"/>
      <c r="BA111" s="185"/>
      <c r="BB111" s="185"/>
      <c r="BC111" s="185"/>
      <c r="BD111" s="185"/>
      <c r="BE111" s="185"/>
      <c r="BF111" s="185"/>
      <c r="BG111" s="185"/>
      <c r="BH111" s="185"/>
      <c r="BI111" s="185"/>
      <c r="BJ111" s="185"/>
      <c r="BK111" s="185"/>
      <c r="BL111" s="185"/>
      <c r="BM111" s="185"/>
      <c r="BN111" s="185"/>
      <c r="BO111" s="185"/>
      <c r="BP111" s="185"/>
      <c r="BQ111" s="185"/>
      <c r="BR111" s="185"/>
      <c r="BS111" s="185"/>
      <c r="BT111" s="185"/>
      <c r="BU111" s="185"/>
      <c r="BV111" s="185"/>
      <c r="BW111" s="185"/>
      <c r="BX111" s="185"/>
      <c r="BY111" s="185"/>
      <c r="BZ111" s="185"/>
      <c r="CA111" s="185"/>
      <c r="CB111" s="185"/>
      <c r="CC111" s="185"/>
      <c r="CD111" s="185"/>
      <c r="CE111" s="185"/>
      <c r="CF111" s="185"/>
      <c r="CG111" s="185"/>
      <c r="CH111" s="185"/>
      <c r="CI111" s="185"/>
      <c r="CJ111" s="185"/>
      <c r="CK111" s="186"/>
      <c r="CQ111" s="73"/>
      <c r="CR111" s="73"/>
      <c r="CS111" s="73"/>
      <c r="CT111" s="73"/>
      <c r="CU111" s="73"/>
      <c r="CV111" s="73"/>
      <c r="CW111" s="73"/>
      <c r="CX111" s="73"/>
      <c r="CY111" s="73"/>
      <c r="CZ111" s="73"/>
      <c r="DA111" s="73"/>
      <c r="DB111" s="73"/>
      <c r="DC111" s="73"/>
      <c r="DD111" s="73"/>
      <c r="DE111" s="83"/>
      <c r="DF111" s="83"/>
      <c r="DG111" s="83"/>
      <c r="DH111" s="83"/>
      <c r="DI111" s="83"/>
      <c r="DJ111" s="83"/>
      <c r="DK111" s="83"/>
      <c r="DL111" s="83"/>
      <c r="DM111" s="83"/>
      <c r="DN111" s="79"/>
      <c r="DO111" s="79"/>
      <c r="DP111" s="79"/>
      <c r="DQ111" s="79"/>
      <c r="DR111" s="79"/>
      <c r="DS111" s="79"/>
      <c r="DT111" s="79"/>
      <c r="DU111" s="79"/>
      <c r="DV111" s="79"/>
      <c r="DW111" s="79"/>
      <c r="DX111" s="79"/>
      <c r="DY111" s="79"/>
      <c r="DZ111" s="79"/>
      <c r="EA111" s="79"/>
      <c r="EB111" s="79"/>
      <c r="EC111" s="79"/>
      <c r="ED111" s="79"/>
      <c r="EE111" s="79"/>
      <c r="EF111" s="79"/>
      <c r="EG111" s="79"/>
      <c r="EH111" s="79"/>
      <c r="EI111" s="79"/>
      <c r="EJ111" s="79"/>
      <c r="EK111" s="79"/>
      <c r="EL111" s="79"/>
      <c r="EM111" s="79"/>
      <c r="EN111" s="79"/>
      <c r="EO111" s="79"/>
      <c r="EP111" s="79"/>
      <c r="EQ111" s="79"/>
      <c r="ER111" s="79"/>
      <c r="ES111" s="79"/>
      <c r="ET111" s="79"/>
      <c r="EU111" s="79"/>
      <c r="EV111" s="79"/>
      <c r="EW111" s="79"/>
      <c r="EX111" s="79"/>
      <c r="EY111" s="79"/>
      <c r="EZ111" s="79"/>
      <c r="FA111" s="79"/>
      <c r="FB111" s="79"/>
      <c r="FC111" s="79"/>
      <c r="FD111" s="79"/>
      <c r="FE111" s="79"/>
      <c r="FF111" s="79"/>
      <c r="FG111" s="79"/>
      <c r="FH111" s="79"/>
      <c r="FI111" s="79"/>
      <c r="FJ111" s="79"/>
      <c r="FK111" s="79"/>
      <c r="FL111" s="79"/>
      <c r="FM111" s="79"/>
      <c r="FN111" s="79"/>
      <c r="FO111" s="79"/>
    </row>
    <row r="112" spans="3:171" ht="11.25" customHeight="1" x14ac:dyDescent="0.2"/>
    <row r="113" spans="3:171" ht="27" customHeight="1" x14ac:dyDescent="0.2">
      <c r="C113" s="177" t="s">
        <v>215</v>
      </c>
      <c r="D113" s="177"/>
      <c r="E113" s="177"/>
      <c r="F113" s="177"/>
      <c r="G113" s="177"/>
      <c r="H113" s="177"/>
      <c r="I113" s="177"/>
      <c r="J113" s="177"/>
      <c r="K113" s="177"/>
      <c r="L113" s="177"/>
      <c r="M113" s="177"/>
      <c r="N113" s="177"/>
      <c r="O113" s="177"/>
      <c r="P113" s="177"/>
      <c r="Q113" s="177"/>
      <c r="R113" s="177"/>
      <c r="S113" s="177"/>
      <c r="T113" s="177"/>
      <c r="U113" s="177"/>
      <c r="V113" s="177"/>
      <c r="W113" s="177"/>
      <c r="X113" s="177"/>
      <c r="Y113" s="177"/>
      <c r="Z113" s="177"/>
      <c r="AA113" s="177"/>
      <c r="AB113" s="177"/>
      <c r="AC113" s="177"/>
      <c r="AD113" s="177"/>
      <c r="AE113" s="177"/>
      <c r="AF113" s="177"/>
      <c r="AG113" s="177"/>
      <c r="AH113" s="177"/>
      <c r="AI113" s="177"/>
      <c r="AJ113" s="177"/>
      <c r="AK113" s="177"/>
      <c r="AL113" s="177"/>
      <c r="AM113" s="177"/>
      <c r="AN113" s="177"/>
      <c r="AO113" s="177"/>
      <c r="AP113" s="177"/>
      <c r="AQ113" s="177"/>
      <c r="AR113" s="177"/>
      <c r="AS113" s="177"/>
      <c r="AT113" s="177"/>
      <c r="AU113" s="177"/>
      <c r="AV113" s="177"/>
      <c r="AW113" s="177"/>
      <c r="AX113" s="177"/>
      <c r="AY113" s="177"/>
      <c r="AZ113" s="177"/>
      <c r="BA113" s="177"/>
      <c r="BB113" s="177"/>
      <c r="BC113" s="177"/>
      <c r="BD113" s="177"/>
      <c r="BE113" s="177"/>
      <c r="BF113" s="177"/>
      <c r="BG113" s="177"/>
      <c r="BH113" s="177"/>
      <c r="BI113" s="177"/>
      <c r="BJ113" s="177"/>
      <c r="BK113" s="177"/>
      <c r="BL113" s="177"/>
      <c r="BM113" s="177"/>
      <c r="BN113" s="177"/>
      <c r="BO113" s="177"/>
      <c r="BP113" s="177"/>
      <c r="BQ113" s="177"/>
      <c r="BR113" s="177"/>
      <c r="BS113" s="177"/>
      <c r="BT113" s="177"/>
      <c r="BU113" s="177"/>
      <c r="BV113" s="177"/>
      <c r="BW113" s="177"/>
      <c r="BX113" s="177"/>
      <c r="BY113" s="177"/>
      <c r="BZ113" s="177"/>
      <c r="CA113" s="177"/>
      <c r="CB113" s="177"/>
      <c r="CC113" s="177"/>
      <c r="CD113" s="177"/>
      <c r="CE113" s="177"/>
      <c r="CF113" s="177"/>
      <c r="CG113" s="177"/>
      <c r="CH113" s="177"/>
      <c r="CI113" s="177"/>
      <c r="CJ113" s="177"/>
      <c r="CK113" s="177"/>
    </row>
    <row r="114" spans="3:171" ht="11.25" customHeight="1" x14ac:dyDescent="0.2"/>
    <row r="115" spans="3:171" s="32" customFormat="1" ht="33.75" customHeight="1" x14ac:dyDescent="0.2">
      <c r="C115" s="194" t="s">
        <v>249</v>
      </c>
      <c r="D115" s="194"/>
      <c r="E115" s="194"/>
      <c r="F115" s="194"/>
      <c r="G115" s="194"/>
      <c r="H115" s="194"/>
      <c r="I115" s="194"/>
      <c r="J115" s="194"/>
      <c r="K115" s="194"/>
      <c r="L115" s="194"/>
      <c r="M115" s="194"/>
      <c r="N115" s="194"/>
      <c r="O115" s="194"/>
      <c r="P115" s="194"/>
      <c r="Q115" s="194"/>
      <c r="R115" s="194"/>
      <c r="S115" s="194"/>
      <c r="T115" s="194"/>
      <c r="U115" s="194"/>
      <c r="V115" s="194"/>
      <c r="W115" s="194"/>
      <c r="X115" s="194"/>
      <c r="Y115" s="194"/>
      <c r="Z115" s="194"/>
      <c r="AA115" s="194"/>
      <c r="AB115" s="194"/>
      <c r="AC115" s="194"/>
      <c r="AD115" s="194"/>
      <c r="AE115" s="194"/>
      <c r="AF115" s="194"/>
      <c r="AG115" s="194"/>
      <c r="AH115" s="194"/>
      <c r="AI115" s="194"/>
      <c r="AJ115" s="194"/>
      <c r="AK115" s="194"/>
      <c r="AL115" s="194"/>
      <c r="AM115" s="194"/>
      <c r="AN115" s="194"/>
      <c r="AO115" s="194"/>
      <c r="AP115" s="194"/>
      <c r="AQ115" s="194"/>
      <c r="AR115" s="194"/>
      <c r="AS115" s="194"/>
      <c r="AT115" s="194"/>
      <c r="AU115" s="194"/>
      <c r="AV115" s="194"/>
      <c r="AW115" s="194"/>
      <c r="AX115" s="194"/>
      <c r="AY115" s="194"/>
      <c r="AZ115" s="194"/>
      <c r="BA115" s="194"/>
      <c r="BB115" s="194"/>
      <c r="BC115" s="194"/>
      <c r="BD115" s="194"/>
      <c r="BE115" s="194"/>
      <c r="BF115" s="194"/>
      <c r="BG115" s="194"/>
      <c r="BH115" s="194"/>
      <c r="BI115" s="194"/>
      <c r="BJ115" s="194"/>
      <c r="BK115" s="194"/>
      <c r="BL115" s="194"/>
      <c r="BM115" s="194"/>
      <c r="BN115" s="194"/>
      <c r="BO115" s="194"/>
      <c r="BP115" s="194"/>
      <c r="BQ115" s="194"/>
      <c r="BR115" s="194"/>
      <c r="BS115" s="194"/>
      <c r="BT115" s="194"/>
      <c r="BU115" s="194"/>
      <c r="BV115" s="194"/>
      <c r="BW115" s="194"/>
      <c r="BX115" s="194"/>
      <c r="BY115" s="194"/>
      <c r="BZ115" s="194"/>
      <c r="CA115" s="194"/>
      <c r="CB115" s="194"/>
      <c r="CC115" s="194"/>
      <c r="CD115" s="194"/>
      <c r="CE115" s="194"/>
      <c r="CF115" s="194"/>
      <c r="CG115" s="194"/>
      <c r="CH115" s="194"/>
      <c r="CI115" s="194"/>
      <c r="CJ115" s="194"/>
      <c r="CK115" s="194"/>
      <c r="CQ115" s="74"/>
      <c r="CR115" s="74"/>
      <c r="CS115" s="74"/>
      <c r="CT115" s="74"/>
      <c r="CU115" s="74"/>
      <c r="CV115" s="74"/>
      <c r="CW115" s="74"/>
      <c r="CX115" s="74"/>
      <c r="CY115" s="74"/>
      <c r="CZ115" s="74"/>
      <c r="DA115" s="74"/>
      <c r="DB115" s="74"/>
      <c r="DC115" s="74"/>
      <c r="DD115" s="74"/>
      <c r="DE115" s="84"/>
      <c r="DF115" s="84"/>
      <c r="DG115" s="84"/>
      <c r="DH115" s="84"/>
      <c r="DI115" s="84"/>
      <c r="DJ115" s="84"/>
      <c r="DK115" s="84"/>
      <c r="DL115" s="84"/>
      <c r="DM115" s="84"/>
      <c r="DN115" s="80"/>
      <c r="DO115" s="80"/>
      <c r="DP115" s="80"/>
      <c r="DQ115" s="80"/>
      <c r="DR115" s="80"/>
      <c r="DS115" s="80"/>
      <c r="DT115" s="80"/>
      <c r="DU115" s="80"/>
      <c r="DV115" s="80"/>
      <c r="DW115" s="80"/>
      <c r="DX115" s="80"/>
      <c r="DY115" s="80"/>
      <c r="DZ115" s="80"/>
      <c r="EA115" s="80"/>
      <c r="EB115" s="80"/>
      <c r="EC115" s="80"/>
      <c r="ED115" s="80"/>
      <c r="EE115" s="80"/>
      <c r="EF115" s="80"/>
      <c r="EG115" s="80"/>
      <c r="EH115" s="80"/>
      <c r="EI115" s="80"/>
      <c r="EJ115" s="80"/>
      <c r="EK115" s="80"/>
      <c r="EL115" s="80"/>
      <c r="EM115" s="80"/>
      <c r="EN115" s="80"/>
      <c r="EO115" s="80"/>
      <c r="EP115" s="80"/>
      <c r="EQ115" s="80"/>
      <c r="ER115" s="80"/>
      <c r="ES115" s="80"/>
      <c r="ET115" s="80"/>
      <c r="EU115" s="80"/>
      <c r="EV115" s="80"/>
      <c r="EW115" s="80"/>
      <c r="EX115" s="80"/>
      <c r="EY115" s="80"/>
      <c r="EZ115" s="80"/>
      <c r="FA115" s="80"/>
      <c r="FB115" s="80"/>
      <c r="FC115" s="80"/>
      <c r="FD115" s="80"/>
      <c r="FE115" s="80"/>
      <c r="FF115" s="80"/>
      <c r="FG115" s="80"/>
      <c r="FH115" s="80"/>
      <c r="FI115" s="80"/>
      <c r="FJ115" s="80"/>
      <c r="FK115" s="80"/>
      <c r="FL115" s="80"/>
      <c r="FM115" s="80"/>
      <c r="FN115" s="80"/>
      <c r="FO115" s="80"/>
    </row>
    <row r="116" spans="3:171" s="32" customFormat="1" ht="33.75" customHeight="1" x14ac:dyDescent="0.2">
      <c r="C116" s="194"/>
      <c r="D116" s="194"/>
      <c r="E116" s="194"/>
      <c r="F116" s="194"/>
      <c r="G116" s="194"/>
      <c r="H116" s="194"/>
      <c r="I116" s="194"/>
      <c r="J116" s="194"/>
      <c r="K116" s="194"/>
      <c r="L116" s="194"/>
      <c r="M116" s="194"/>
      <c r="N116" s="194"/>
      <c r="O116" s="194"/>
      <c r="P116" s="194"/>
      <c r="Q116" s="194"/>
      <c r="R116" s="194"/>
      <c r="S116" s="194"/>
      <c r="T116" s="194"/>
      <c r="U116" s="194"/>
      <c r="V116" s="194"/>
      <c r="W116" s="194"/>
      <c r="X116" s="194"/>
      <c r="Y116" s="194"/>
      <c r="Z116" s="194"/>
      <c r="AA116" s="194"/>
      <c r="AB116" s="194"/>
      <c r="AC116" s="194"/>
      <c r="AD116" s="194"/>
      <c r="AE116" s="194"/>
      <c r="AF116" s="194"/>
      <c r="AG116" s="194"/>
      <c r="AH116" s="194"/>
      <c r="AI116" s="194"/>
      <c r="AJ116" s="194"/>
      <c r="AK116" s="194"/>
      <c r="AL116" s="194"/>
      <c r="AM116" s="194"/>
      <c r="AN116" s="194"/>
      <c r="AO116" s="194"/>
      <c r="AP116" s="194"/>
      <c r="AQ116" s="194"/>
      <c r="AR116" s="194"/>
      <c r="AS116" s="194"/>
      <c r="AT116" s="194"/>
      <c r="AU116" s="194"/>
      <c r="AV116" s="194"/>
      <c r="AW116" s="194"/>
      <c r="AX116" s="194"/>
      <c r="AY116" s="194"/>
      <c r="AZ116" s="194"/>
      <c r="BA116" s="194"/>
      <c r="BB116" s="194"/>
      <c r="BC116" s="194"/>
      <c r="BD116" s="194"/>
      <c r="BE116" s="194"/>
      <c r="BF116" s="194"/>
      <c r="BG116" s="194"/>
      <c r="BH116" s="194"/>
      <c r="BI116" s="194"/>
      <c r="BJ116" s="194"/>
      <c r="BK116" s="194"/>
      <c r="BL116" s="194"/>
      <c r="BM116" s="194"/>
      <c r="BN116" s="194"/>
      <c r="BO116" s="194"/>
      <c r="BP116" s="194"/>
      <c r="BQ116" s="194"/>
      <c r="BR116" s="194"/>
      <c r="BS116" s="194"/>
      <c r="BT116" s="194"/>
      <c r="BU116" s="194"/>
      <c r="BV116" s="194"/>
      <c r="BW116" s="194"/>
      <c r="BX116" s="194"/>
      <c r="BY116" s="194"/>
      <c r="BZ116" s="194"/>
      <c r="CA116" s="194"/>
      <c r="CB116" s="194"/>
      <c r="CC116" s="194"/>
      <c r="CD116" s="194"/>
      <c r="CE116" s="194"/>
      <c r="CF116" s="194"/>
      <c r="CG116" s="194"/>
      <c r="CH116" s="194"/>
      <c r="CI116" s="194"/>
      <c r="CJ116" s="194"/>
      <c r="CK116" s="194"/>
      <c r="CQ116" s="74"/>
      <c r="CR116" s="74"/>
      <c r="CS116" s="74"/>
      <c r="CT116" s="74"/>
      <c r="CU116" s="74"/>
      <c r="CV116" s="74"/>
      <c r="CW116" s="74"/>
      <c r="CX116" s="74"/>
      <c r="CY116" s="74"/>
      <c r="CZ116" s="74"/>
      <c r="DA116" s="74"/>
      <c r="DB116" s="74"/>
      <c r="DC116" s="74"/>
      <c r="DD116" s="74"/>
      <c r="DE116" s="84"/>
      <c r="DF116" s="84"/>
      <c r="DG116" s="84"/>
      <c r="DH116" s="84"/>
      <c r="DI116" s="84"/>
      <c r="DJ116" s="84"/>
      <c r="DK116" s="84"/>
      <c r="DL116" s="84"/>
      <c r="DM116" s="84"/>
      <c r="DN116" s="80"/>
      <c r="DO116" s="80"/>
      <c r="DP116" s="80"/>
      <c r="DQ116" s="80"/>
      <c r="DR116" s="80"/>
      <c r="DS116" s="80"/>
      <c r="DT116" s="80"/>
      <c r="DU116" s="80"/>
      <c r="DV116" s="80"/>
      <c r="DW116" s="80"/>
      <c r="DX116" s="80"/>
      <c r="DY116" s="80"/>
      <c r="DZ116" s="80"/>
      <c r="EA116" s="80"/>
      <c r="EB116" s="80"/>
      <c r="EC116" s="80"/>
      <c r="ED116" s="80"/>
      <c r="EE116" s="80"/>
      <c r="EF116" s="80"/>
      <c r="EG116" s="80"/>
      <c r="EH116" s="80"/>
      <c r="EI116" s="80"/>
      <c r="EJ116" s="80"/>
      <c r="EK116" s="80"/>
      <c r="EL116" s="80"/>
      <c r="EM116" s="80"/>
      <c r="EN116" s="80"/>
      <c r="EO116" s="80"/>
      <c r="EP116" s="80"/>
      <c r="EQ116" s="80"/>
      <c r="ER116" s="80"/>
      <c r="ES116" s="80"/>
      <c r="ET116" s="80"/>
      <c r="EU116" s="80"/>
      <c r="EV116" s="80"/>
      <c r="EW116" s="80"/>
      <c r="EX116" s="80"/>
      <c r="EY116" s="80"/>
      <c r="EZ116" s="80"/>
      <c r="FA116" s="80"/>
      <c r="FB116" s="80"/>
      <c r="FC116" s="80"/>
      <c r="FD116" s="80"/>
      <c r="FE116" s="80"/>
      <c r="FF116" s="80"/>
      <c r="FG116" s="80"/>
      <c r="FH116" s="80"/>
      <c r="FI116" s="80"/>
      <c r="FJ116" s="80"/>
      <c r="FK116" s="80"/>
      <c r="FL116" s="80"/>
      <c r="FM116" s="80"/>
      <c r="FN116" s="80"/>
      <c r="FO116" s="80"/>
    </row>
    <row r="117" spans="3:171" s="32" customFormat="1" ht="33.75" customHeight="1" x14ac:dyDescent="0.2">
      <c r="C117" s="194"/>
      <c r="D117" s="194"/>
      <c r="E117" s="194"/>
      <c r="F117" s="194"/>
      <c r="G117" s="194"/>
      <c r="H117" s="194"/>
      <c r="I117" s="194"/>
      <c r="J117" s="194"/>
      <c r="K117" s="194"/>
      <c r="L117" s="194"/>
      <c r="M117" s="194"/>
      <c r="N117" s="194"/>
      <c r="O117" s="194"/>
      <c r="P117" s="194"/>
      <c r="Q117" s="194"/>
      <c r="R117" s="194"/>
      <c r="S117" s="194"/>
      <c r="T117" s="194"/>
      <c r="U117" s="194"/>
      <c r="V117" s="194"/>
      <c r="W117" s="194"/>
      <c r="X117" s="194"/>
      <c r="Y117" s="194"/>
      <c r="Z117" s="194"/>
      <c r="AA117" s="194"/>
      <c r="AB117" s="194"/>
      <c r="AC117" s="194"/>
      <c r="AD117" s="194"/>
      <c r="AE117" s="194"/>
      <c r="AF117" s="194"/>
      <c r="AG117" s="194"/>
      <c r="AH117" s="194"/>
      <c r="AI117" s="194"/>
      <c r="AJ117" s="194"/>
      <c r="AK117" s="194"/>
      <c r="AL117" s="194"/>
      <c r="AM117" s="194"/>
      <c r="AN117" s="194"/>
      <c r="AO117" s="194"/>
      <c r="AP117" s="194"/>
      <c r="AQ117" s="194"/>
      <c r="AR117" s="194"/>
      <c r="AS117" s="194"/>
      <c r="AT117" s="194"/>
      <c r="AU117" s="194"/>
      <c r="AV117" s="194"/>
      <c r="AW117" s="194"/>
      <c r="AX117" s="194"/>
      <c r="AY117" s="194"/>
      <c r="AZ117" s="194"/>
      <c r="BA117" s="194"/>
      <c r="BB117" s="194"/>
      <c r="BC117" s="194"/>
      <c r="BD117" s="194"/>
      <c r="BE117" s="194"/>
      <c r="BF117" s="194"/>
      <c r="BG117" s="194"/>
      <c r="BH117" s="194"/>
      <c r="BI117" s="194"/>
      <c r="BJ117" s="194"/>
      <c r="BK117" s="194"/>
      <c r="BL117" s="194"/>
      <c r="BM117" s="194"/>
      <c r="BN117" s="194"/>
      <c r="BO117" s="194"/>
      <c r="BP117" s="194"/>
      <c r="BQ117" s="194"/>
      <c r="BR117" s="194"/>
      <c r="BS117" s="194"/>
      <c r="BT117" s="194"/>
      <c r="BU117" s="194"/>
      <c r="BV117" s="194"/>
      <c r="BW117" s="194"/>
      <c r="BX117" s="194"/>
      <c r="BY117" s="194"/>
      <c r="BZ117" s="194"/>
      <c r="CA117" s="194"/>
      <c r="CB117" s="194"/>
      <c r="CC117" s="194"/>
      <c r="CD117" s="194"/>
      <c r="CE117" s="194"/>
      <c r="CF117" s="194"/>
      <c r="CG117" s="194"/>
      <c r="CH117" s="194"/>
      <c r="CI117" s="194"/>
      <c r="CJ117" s="194"/>
      <c r="CK117" s="194"/>
      <c r="CQ117" s="74"/>
      <c r="CR117" s="74"/>
      <c r="CS117" s="74"/>
      <c r="CT117" s="74"/>
      <c r="CU117" s="74"/>
      <c r="CV117" s="74"/>
      <c r="CW117" s="74"/>
      <c r="CX117" s="74"/>
      <c r="CY117" s="74"/>
      <c r="CZ117" s="74"/>
      <c r="DA117" s="74"/>
      <c r="DB117" s="74"/>
      <c r="DC117" s="74"/>
      <c r="DD117" s="74"/>
      <c r="DE117" s="84"/>
      <c r="DF117" s="84"/>
      <c r="DG117" s="84"/>
      <c r="DH117" s="84"/>
      <c r="DI117" s="84"/>
      <c r="DJ117" s="84"/>
      <c r="DK117" s="84"/>
      <c r="DL117" s="84"/>
      <c r="DM117" s="84"/>
      <c r="DN117" s="80"/>
      <c r="DO117" s="80"/>
      <c r="DP117" s="80"/>
      <c r="DQ117" s="80"/>
      <c r="DR117" s="80"/>
      <c r="DS117" s="80"/>
      <c r="DT117" s="80"/>
      <c r="DU117" s="80"/>
      <c r="DV117" s="80"/>
      <c r="DW117" s="80"/>
      <c r="DX117" s="80"/>
      <c r="DY117" s="80"/>
      <c r="DZ117" s="80"/>
      <c r="EA117" s="80"/>
      <c r="EB117" s="80"/>
      <c r="EC117" s="80"/>
      <c r="ED117" s="80"/>
      <c r="EE117" s="80"/>
      <c r="EF117" s="80"/>
      <c r="EG117" s="80"/>
      <c r="EH117" s="80"/>
      <c r="EI117" s="80"/>
      <c r="EJ117" s="80"/>
      <c r="EK117" s="80"/>
      <c r="EL117" s="80"/>
      <c r="EM117" s="80"/>
      <c r="EN117" s="80"/>
      <c r="EO117" s="80"/>
      <c r="EP117" s="80"/>
      <c r="EQ117" s="80"/>
      <c r="ER117" s="80"/>
      <c r="ES117" s="80"/>
      <c r="ET117" s="80"/>
      <c r="EU117" s="80"/>
      <c r="EV117" s="80"/>
      <c r="EW117" s="80"/>
      <c r="EX117" s="80"/>
      <c r="EY117" s="80"/>
      <c r="EZ117" s="80"/>
      <c r="FA117" s="80"/>
      <c r="FB117" s="80"/>
      <c r="FC117" s="80"/>
      <c r="FD117" s="80"/>
      <c r="FE117" s="80"/>
      <c r="FF117" s="80"/>
      <c r="FG117" s="80"/>
      <c r="FH117" s="80"/>
      <c r="FI117" s="80"/>
      <c r="FJ117" s="80"/>
      <c r="FK117" s="80"/>
      <c r="FL117" s="80"/>
      <c r="FM117" s="80"/>
      <c r="FN117" s="80"/>
      <c r="FO117" s="80"/>
    </row>
    <row r="118" spans="3:171" s="32" customFormat="1" ht="33.75" customHeight="1" x14ac:dyDescent="0.2">
      <c r="C118" s="194"/>
      <c r="D118" s="194"/>
      <c r="E118" s="194"/>
      <c r="F118" s="194"/>
      <c r="G118" s="194"/>
      <c r="H118" s="194"/>
      <c r="I118" s="194"/>
      <c r="J118" s="194"/>
      <c r="K118" s="194"/>
      <c r="L118" s="194"/>
      <c r="M118" s="194"/>
      <c r="N118" s="194"/>
      <c r="O118" s="194"/>
      <c r="P118" s="194"/>
      <c r="Q118" s="194"/>
      <c r="R118" s="194"/>
      <c r="S118" s="194"/>
      <c r="T118" s="194"/>
      <c r="U118" s="194"/>
      <c r="V118" s="194"/>
      <c r="W118" s="194"/>
      <c r="X118" s="194"/>
      <c r="Y118" s="194"/>
      <c r="Z118" s="194"/>
      <c r="AA118" s="194"/>
      <c r="AB118" s="194"/>
      <c r="AC118" s="194"/>
      <c r="AD118" s="194"/>
      <c r="AE118" s="194"/>
      <c r="AF118" s="194"/>
      <c r="AG118" s="194"/>
      <c r="AH118" s="194"/>
      <c r="AI118" s="194"/>
      <c r="AJ118" s="194"/>
      <c r="AK118" s="194"/>
      <c r="AL118" s="194"/>
      <c r="AM118" s="194"/>
      <c r="AN118" s="194"/>
      <c r="AO118" s="194"/>
      <c r="AP118" s="194"/>
      <c r="AQ118" s="194"/>
      <c r="AR118" s="194"/>
      <c r="AS118" s="194"/>
      <c r="AT118" s="194"/>
      <c r="AU118" s="194"/>
      <c r="AV118" s="194"/>
      <c r="AW118" s="194"/>
      <c r="AX118" s="194"/>
      <c r="AY118" s="194"/>
      <c r="AZ118" s="194"/>
      <c r="BA118" s="194"/>
      <c r="BB118" s="194"/>
      <c r="BC118" s="194"/>
      <c r="BD118" s="194"/>
      <c r="BE118" s="194"/>
      <c r="BF118" s="194"/>
      <c r="BG118" s="194"/>
      <c r="BH118" s="194"/>
      <c r="BI118" s="194"/>
      <c r="BJ118" s="194"/>
      <c r="BK118" s="194"/>
      <c r="BL118" s="194"/>
      <c r="BM118" s="194"/>
      <c r="BN118" s="194"/>
      <c r="BO118" s="194"/>
      <c r="BP118" s="194"/>
      <c r="BQ118" s="194"/>
      <c r="BR118" s="194"/>
      <c r="BS118" s="194"/>
      <c r="BT118" s="194"/>
      <c r="BU118" s="194"/>
      <c r="BV118" s="194"/>
      <c r="BW118" s="194"/>
      <c r="BX118" s="194"/>
      <c r="BY118" s="194"/>
      <c r="BZ118" s="194"/>
      <c r="CA118" s="194"/>
      <c r="CB118" s="194"/>
      <c r="CC118" s="194"/>
      <c r="CD118" s="194"/>
      <c r="CE118" s="194"/>
      <c r="CF118" s="194"/>
      <c r="CG118" s="194"/>
      <c r="CH118" s="194"/>
      <c r="CI118" s="194"/>
      <c r="CJ118" s="194"/>
      <c r="CK118" s="194"/>
      <c r="CQ118" s="74"/>
      <c r="CR118" s="74"/>
      <c r="CS118" s="74"/>
      <c r="CT118" s="74"/>
      <c r="CU118" s="74"/>
      <c r="CV118" s="74"/>
      <c r="CW118" s="74"/>
      <c r="CX118" s="74"/>
      <c r="CY118" s="74"/>
      <c r="CZ118" s="74"/>
      <c r="DA118" s="74"/>
      <c r="DB118" s="74"/>
      <c r="DC118" s="74"/>
      <c r="DD118" s="74"/>
      <c r="DE118" s="84"/>
      <c r="DF118" s="84"/>
      <c r="DG118" s="84"/>
      <c r="DH118" s="84"/>
      <c r="DI118" s="84"/>
      <c r="DJ118" s="84"/>
      <c r="DK118" s="84"/>
      <c r="DL118" s="84"/>
      <c r="DM118" s="84"/>
      <c r="DN118" s="80"/>
      <c r="DO118" s="80"/>
      <c r="DP118" s="80"/>
      <c r="DQ118" s="80"/>
      <c r="DR118" s="80"/>
      <c r="DS118" s="80"/>
      <c r="DT118" s="80"/>
      <c r="DU118" s="80"/>
      <c r="DV118" s="80"/>
      <c r="DW118" s="80"/>
      <c r="DX118" s="80"/>
      <c r="DY118" s="80"/>
      <c r="DZ118" s="80"/>
      <c r="EA118" s="80"/>
      <c r="EB118" s="80"/>
      <c r="EC118" s="80"/>
      <c r="ED118" s="80"/>
      <c r="EE118" s="80"/>
      <c r="EF118" s="80"/>
      <c r="EG118" s="80"/>
      <c r="EH118" s="80"/>
      <c r="EI118" s="80"/>
      <c r="EJ118" s="80"/>
      <c r="EK118" s="80"/>
      <c r="EL118" s="80"/>
      <c r="EM118" s="80"/>
      <c r="EN118" s="80"/>
      <c r="EO118" s="80"/>
      <c r="EP118" s="80"/>
      <c r="EQ118" s="80"/>
      <c r="ER118" s="80"/>
      <c r="ES118" s="80"/>
      <c r="ET118" s="80"/>
      <c r="EU118" s="80"/>
      <c r="EV118" s="80"/>
      <c r="EW118" s="80"/>
      <c r="EX118" s="80"/>
      <c r="EY118" s="80"/>
      <c r="EZ118" s="80"/>
      <c r="FA118" s="80"/>
      <c r="FB118" s="80"/>
      <c r="FC118" s="80"/>
      <c r="FD118" s="80"/>
      <c r="FE118" s="80"/>
      <c r="FF118" s="80"/>
      <c r="FG118" s="80"/>
      <c r="FH118" s="80"/>
      <c r="FI118" s="80"/>
      <c r="FJ118" s="80"/>
      <c r="FK118" s="80"/>
      <c r="FL118" s="80"/>
      <c r="FM118" s="80"/>
      <c r="FN118" s="80"/>
      <c r="FO118" s="80"/>
    </row>
    <row r="119" spans="3:171" ht="33.75" customHeight="1" x14ac:dyDescent="0.2">
      <c r="C119" s="195"/>
      <c r="D119" s="195"/>
      <c r="E119" s="195"/>
      <c r="F119" s="195"/>
      <c r="G119" s="195"/>
      <c r="H119" s="195"/>
      <c r="I119" s="195"/>
      <c r="J119" s="195"/>
      <c r="K119" s="195"/>
      <c r="L119" s="195"/>
      <c r="M119" s="195"/>
      <c r="N119" s="195"/>
      <c r="O119" s="195"/>
      <c r="P119" s="195"/>
      <c r="Q119" s="195"/>
      <c r="R119" s="195"/>
      <c r="S119" s="195"/>
      <c r="T119" s="195"/>
      <c r="U119" s="195"/>
      <c r="V119" s="195"/>
      <c r="W119" s="195"/>
      <c r="X119" s="195"/>
      <c r="Y119" s="195"/>
      <c r="Z119" s="195"/>
      <c r="AA119" s="195"/>
      <c r="AB119" s="195"/>
      <c r="AC119" s="195"/>
      <c r="AD119" s="195"/>
      <c r="AE119" s="195"/>
      <c r="AF119" s="195"/>
      <c r="AG119" s="195"/>
      <c r="AH119" s="195"/>
      <c r="AI119" s="195"/>
      <c r="AJ119" s="195"/>
      <c r="AK119" s="195"/>
      <c r="AL119" s="195"/>
      <c r="AM119" s="195"/>
      <c r="AN119" s="195"/>
      <c r="AO119" s="195"/>
      <c r="AP119" s="195"/>
      <c r="AQ119" s="195"/>
      <c r="AR119" s="195"/>
      <c r="AS119" s="195"/>
      <c r="AT119" s="195"/>
      <c r="AU119" s="195"/>
      <c r="AV119" s="195"/>
      <c r="AW119" s="195"/>
      <c r="AX119" s="195"/>
      <c r="AY119" s="195"/>
      <c r="AZ119" s="195"/>
      <c r="BA119" s="195"/>
      <c r="BB119" s="195"/>
      <c r="BC119" s="195"/>
      <c r="BD119" s="195"/>
      <c r="BE119" s="195"/>
      <c r="BF119" s="195"/>
      <c r="BG119" s="195"/>
      <c r="BH119" s="195"/>
      <c r="BI119" s="195"/>
      <c r="BJ119" s="195"/>
      <c r="BK119" s="195"/>
      <c r="BL119" s="195"/>
      <c r="BM119" s="195"/>
      <c r="BN119" s="195"/>
      <c r="BO119" s="195"/>
      <c r="BP119" s="195"/>
      <c r="BQ119" s="195"/>
      <c r="BR119" s="195"/>
      <c r="BS119" s="195"/>
      <c r="BT119" s="195"/>
      <c r="BU119" s="195"/>
      <c r="BV119" s="195"/>
      <c r="BW119" s="195"/>
      <c r="BX119" s="195"/>
      <c r="BY119" s="195"/>
      <c r="BZ119" s="195"/>
      <c r="CA119" s="195"/>
      <c r="CB119" s="195"/>
      <c r="CC119" s="195"/>
      <c r="CD119" s="195"/>
      <c r="CE119" s="195"/>
      <c r="CF119" s="195"/>
      <c r="CG119" s="195"/>
      <c r="CH119" s="195"/>
      <c r="CI119" s="195"/>
      <c r="CJ119" s="195"/>
      <c r="CK119" s="195"/>
    </row>
    <row r="120" spans="3:171" ht="14.25" customHeight="1" x14ac:dyDescent="0.2">
      <c r="C120" s="44"/>
      <c r="D120" s="44"/>
      <c r="E120" s="44"/>
      <c r="F120" s="44"/>
      <c r="G120" s="44"/>
      <c r="H120" s="44"/>
      <c r="I120" s="44"/>
      <c r="J120" s="44"/>
      <c r="K120" s="44"/>
      <c r="L120" s="44"/>
      <c r="M120" s="44"/>
      <c r="N120" s="44"/>
      <c r="O120" s="44"/>
      <c r="P120" s="44"/>
      <c r="Q120" s="44"/>
      <c r="R120" s="44"/>
      <c r="S120" s="44"/>
      <c r="T120" s="44"/>
      <c r="U120" s="44"/>
      <c r="V120" s="44"/>
      <c r="W120" s="44"/>
      <c r="X120" s="44"/>
      <c r="Y120" s="44"/>
      <c r="Z120" s="44"/>
      <c r="AA120" s="44"/>
      <c r="AB120" s="44"/>
      <c r="AC120" s="44"/>
      <c r="AD120" s="44"/>
      <c r="AE120" s="44"/>
      <c r="AF120" s="44"/>
      <c r="AG120" s="44"/>
      <c r="AH120" s="44"/>
      <c r="AI120" s="44"/>
      <c r="AJ120" s="44"/>
      <c r="AK120" s="44"/>
      <c r="AL120" s="44"/>
      <c r="AM120" s="44"/>
      <c r="AN120" s="44"/>
      <c r="AO120" s="44"/>
      <c r="AP120" s="44"/>
      <c r="AQ120" s="44"/>
      <c r="AR120" s="44"/>
      <c r="AS120" s="44"/>
      <c r="AT120" s="44"/>
      <c r="AU120" s="44"/>
      <c r="AV120" s="44"/>
      <c r="AW120" s="44"/>
      <c r="AX120" s="44"/>
      <c r="AY120" s="44"/>
      <c r="AZ120" s="44"/>
      <c r="BA120" s="44"/>
      <c r="BB120" s="44"/>
      <c r="BC120" s="44"/>
      <c r="BD120" s="44"/>
      <c r="BE120" s="44"/>
      <c r="BF120" s="44"/>
      <c r="BG120" s="44"/>
      <c r="BH120" s="44"/>
      <c r="BI120" s="44"/>
      <c r="BJ120" s="44"/>
      <c r="BK120" s="44"/>
      <c r="BL120" s="44"/>
      <c r="BM120" s="44"/>
      <c r="BN120" s="44"/>
      <c r="BO120" s="44"/>
      <c r="BP120" s="44"/>
      <c r="BQ120" s="44"/>
      <c r="BR120" s="44"/>
      <c r="BS120" s="44"/>
      <c r="BT120" s="44"/>
      <c r="BU120" s="44"/>
      <c r="BV120" s="44"/>
      <c r="BW120" s="44"/>
      <c r="BX120" s="44"/>
      <c r="BY120" s="44"/>
      <c r="BZ120" s="44"/>
      <c r="CA120" s="44"/>
      <c r="CB120" s="44"/>
      <c r="CC120" s="44"/>
      <c r="CD120" s="44"/>
      <c r="CE120" s="44"/>
      <c r="CF120" s="44"/>
      <c r="CG120" s="44"/>
      <c r="CH120" s="44"/>
      <c r="CI120" s="44"/>
      <c r="CJ120" s="44"/>
      <c r="CK120" s="44"/>
    </row>
    <row r="121" spans="3:171" ht="14.25" customHeight="1" x14ac:dyDescent="0.2">
      <c r="C121" s="44"/>
      <c r="D121" s="44"/>
      <c r="E121" s="44"/>
      <c r="F121" s="44"/>
      <c r="G121" s="44"/>
      <c r="H121" s="44"/>
      <c r="I121" s="44"/>
      <c r="J121" s="44"/>
      <c r="K121" s="44"/>
      <c r="L121" s="44"/>
      <c r="M121" s="44"/>
      <c r="N121" s="44"/>
      <c r="O121" s="44"/>
      <c r="P121" s="44"/>
      <c r="Q121" s="44"/>
      <c r="R121" s="44"/>
      <c r="S121" s="44"/>
      <c r="T121" s="44"/>
      <c r="U121" s="44"/>
      <c r="V121" s="44"/>
      <c r="W121" s="44"/>
      <c r="X121" s="44"/>
      <c r="Y121" s="44"/>
      <c r="Z121" s="44"/>
      <c r="AA121" s="44"/>
      <c r="AB121" s="44"/>
      <c r="AC121" s="44"/>
      <c r="AD121" s="44"/>
      <c r="AE121" s="44"/>
      <c r="AF121" s="44"/>
      <c r="AG121" s="44"/>
      <c r="AH121" s="44"/>
      <c r="AI121" s="44"/>
      <c r="AJ121" s="44"/>
      <c r="AK121" s="44"/>
      <c r="AL121" s="44"/>
      <c r="AM121" s="44"/>
      <c r="AN121" s="44"/>
      <c r="AO121" s="44"/>
      <c r="AP121" s="44"/>
      <c r="AQ121" s="44"/>
      <c r="AR121" s="44"/>
      <c r="AS121" s="44"/>
      <c r="AT121" s="44"/>
      <c r="AU121" s="44"/>
      <c r="AV121" s="44"/>
      <c r="AW121" s="44"/>
      <c r="AX121" s="44"/>
      <c r="AY121" s="44"/>
      <c r="AZ121" s="44"/>
      <c r="BA121" s="44"/>
      <c r="BB121" s="44"/>
      <c r="BC121" s="44"/>
      <c r="BD121" s="44"/>
      <c r="BE121" s="44"/>
      <c r="BF121" s="44"/>
      <c r="BG121" s="44"/>
      <c r="BH121" s="44"/>
      <c r="BI121" s="44"/>
      <c r="BJ121" s="44"/>
      <c r="BK121" s="44"/>
      <c r="BL121" s="44"/>
      <c r="BM121" s="44"/>
      <c r="BN121" s="44"/>
      <c r="BO121" s="44"/>
      <c r="BP121" s="44"/>
      <c r="BQ121" s="44"/>
      <c r="BR121" s="44"/>
      <c r="BS121" s="44"/>
      <c r="BT121" s="44"/>
      <c r="BU121" s="44"/>
      <c r="BV121" s="44"/>
      <c r="BW121" s="44"/>
      <c r="BX121" s="44"/>
      <c r="BY121" s="44"/>
      <c r="BZ121" s="44"/>
      <c r="CA121" s="44"/>
      <c r="CB121" s="44"/>
      <c r="CC121" s="44"/>
      <c r="CD121" s="44"/>
      <c r="CE121" s="44"/>
      <c r="CF121" s="44"/>
      <c r="CG121" s="44"/>
      <c r="CH121" s="44"/>
      <c r="CI121" s="44"/>
      <c r="CJ121" s="44"/>
      <c r="CK121" s="44"/>
    </row>
    <row r="122" spans="3:171" ht="18" customHeight="1" x14ac:dyDescent="0.2">
      <c r="C122" s="21"/>
      <c r="D122" s="21"/>
      <c r="E122" s="21"/>
      <c r="F122" s="21"/>
      <c r="G122" s="21"/>
      <c r="H122" s="21"/>
      <c r="I122" s="21"/>
      <c r="J122" s="21"/>
      <c r="K122" s="21"/>
      <c r="L122" s="21"/>
      <c r="M122" s="21"/>
      <c r="N122" s="21"/>
      <c r="O122" s="21"/>
      <c r="P122" s="21"/>
      <c r="Q122" s="21"/>
      <c r="R122" s="21"/>
      <c r="S122" s="21"/>
      <c r="T122" s="21"/>
      <c r="U122" s="21"/>
      <c r="V122" s="21"/>
      <c r="W122" s="21"/>
      <c r="X122" s="21"/>
      <c r="Y122" s="21"/>
      <c r="Z122" s="21"/>
      <c r="AA122" s="21"/>
      <c r="BN122" s="21"/>
      <c r="BO122" s="21"/>
      <c r="BP122" s="21"/>
      <c r="BQ122" s="21"/>
      <c r="BR122" s="21"/>
      <c r="BS122" s="21"/>
      <c r="BT122" s="21"/>
      <c r="BU122" s="21"/>
      <c r="BV122" s="21"/>
      <c r="BW122" s="21"/>
      <c r="BX122" s="21"/>
      <c r="BY122" s="21"/>
      <c r="BZ122" s="21"/>
      <c r="CA122" s="21"/>
      <c r="CB122" s="21"/>
      <c r="CC122" s="21"/>
      <c r="CD122" s="21"/>
      <c r="CE122" s="21"/>
      <c r="CF122" s="21"/>
      <c r="CG122" s="21"/>
      <c r="CH122" s="21"/>
      <c r="CI122" s="21"/>
      <c r="CJ122" s="21"/>
      <c r="CK122" s="21"/>
    </row>
    <row r="123" spans="3:171" ht="18" customHeight="1" x14ac:dyDescent="0.2">
      <c r="C123" s="187">
        <f>+C22</f>
        <v>0</v>
      </c>
      <c r="D123" s="188"/>
      <c r="E123" s="188"/>
      <c r="F123" s="188"/>
      <c r="G123" s="188"/>
      <c r="H123" s="188"/>
      <c r="I123" s="188"/>
      <c r="J123" s="188"/>
      <c r="K123" s="188"/>
      <c r="L123" s="188"/>
      <c r="M123" s="188"/>
      <c r="N123" s="188"/>
      <c r="O123" s="188"/>
      <c r="P123" s="188"/>
      <c r="Q123" s="188"/>
      <c r="R123" s="188"/>
      <c r="S123" s="188"/>
      <c r="T123" s="188"/>
      <c r="U123" s="188"/>
      <c r="V123" s="188"/>
      <c r="W123" s="188"/>
      <c r="X123" s="188"/>
      <c r="Y123" s="188"/>
      <c r="Z123" s="188"/>
      <c r="AA123" s="188"/>
      <c r="AF123" s="189"/>
      <c r="AG123" s="189"/>
      <c r="AH123" s="189"/>
      <c r="AI123" s="189"/>
      <c r="AJ123" s="189"/>
      <c r="AK123" s="189"/>
      <c r="AL123" s="189"/>
      <c r="AM123" s="189"/>
      <c r="AN123" s="189"/>
      <c r="AO123" s="189"/>
      <c r="AP123" s="189"/>
      <c r="AQ123" s="189"/>
      <c r="AR123" s="189"/>
      <c r="AS123" s="189"/>
      <c r="AT123" s="189"/>
      <c r="AU123" s="189"/>
      <c r="AV123" s="189"/>
      <c r="AW123" s="189"/>
      <c r="AX123" s="189"/>
      <c r="AY123" s="189"/>
      <c r="AZ123" s="189"/>
      <c r="BA123" s="189"/>
      <c r="BB123" s="189"/>
      <c r="BC123" s="189"/>
      <c r="BD123" s="189"/>
      <c r="BE123" s="189"/>
      <c r="BF123" s="189"/>
      <c r="BG123" s="189"/>
      <c r="BH123" s="189"/>
      <c r="BI123" s="189"/>
      <c r="BN123" s="190">
        <f>+AY22</f>
        <v>0</v>
      </c>
      <c r="BO123" s="190"/>
      <c r="BP123" s="190"/>
      <c r="BQ123" s="190"/>
      <c r="BR123" s="190"/>
      <c r="BS123" s="190"/>
      <c r="BT123" s="190"/>
      <c r="BU123" s="190"/>
      <c r="BV123" s="190"/>
      <c r="BW123" s="190"/>
      <c r="BX123" s="190"/>
      <c r="BY123" s="190"/>
      <c r="BZ123" s="190"/>
      <c r="CA123" s="190"/>
      <c r="CB123" s="190"/>
      <c r="CC123" s="190"/>
      <c r="CD123" s="190"/>
      <c r="CE123" s="190"/>
      <c r="CF123" s="190"/>
      <c r="CG123" s="190"/>
      <c r="CH123" s="190"/>
      <c r="CI123" s="190"/>
      <c r="CJ123" s="190"/>
      <c r="CK123" s="190"/>
    </row>
    <row r="124" spans="3:171" ht="18" customHeight="1" x14ac:dyDescent="0.2">
      <c r="C124" s="169" t="s">
        <v>2</v>
      </c>
      <c r="D124" s="169"/>
      <c r="E124" s="169"/>
      <c r="F124" s="169"/>
      <c r="G124" s="169"/>
      <c r="H124" s="169"/>
      <c r="I124" s="169"/>
      <c r="J124" s="169"/>
      <c r="K124" s="169"/>
      <c r="L124" s="169"/>
      <c r="M124" s="169"/>
      <c r="N124" s="169"/>
      <c r="O124" s="169"/>
      <c r="P124" s="169"/>
      <c r="Q124" s="169"/>
      <c r="R124" s="169"/>
      <c r="S124" s="169"/>
      <c r="T124" s="169"/>
      <c r="U124" s="169"/>
      <c r="V124" s="169"/>
      <c r="W124" s="169"/>
      <c r="X124" s="169"/>
      <c r="Y124" s="169"/>
      <c r="Z124" s="169"/>
      <c r="AA124" s="169"/>
      <c r="AF124" s="170" t="s">
        <v>3</v>
      </c>
      <c r="AG124" s="170"/>
      <c r="AH124" s="170"/>
      <c r="AI124" s="170"/>
      <c r="AJ124" s="170"/>
      <c r="AK124" s="170"/>
      <c r="AL124" s="170"/>
      <c r="AM124" s="170"/>
      <c r="AN124" s="170"/>
      <c r="AO124" s="170"/>
      <c r="AP124" s="170"/>
      <c r="AQ124" s="170"/>
      <c r="AR124" s="170"/>
      <c r="AS124" s="170"/>
      <c r="AT124" s="170"/>
      <c r="AU124" s="170"/>
      <c r="AV124" s="170"/>
      <c r="AW124" s="170"/>
      <c r="AX124" s="170"/>
      <c r="AY124" s="170"/>
      <c r="AZ124" s="170"/>
      <c r="BA124" s="170"/>
      <c r="BB124" s="170"/>
      <c r="BC124" s="170"/>
      <c r="BD124" s="170"/>
      <c r="BE124" s="170"/>
      <c r="BF124" s="170"/>
      <c r="BG124" s="170"/>
      <c r="BH124" s="170"/>
      <c r="BI124" s="170"/>
      <c r="BN124" s="171" t="s">
        <v>202</v>
      </c>
      <c r="BO124" s="172"/>
      <c r="BP124" s="172"/>
      <c r="BQ124" s="172"/>
      <c r="BR124" s="172"/>
      <c r="BS124" s="172"/>
      <c r="BT124" s="172"/>
      <c r="BU124" s="172"/>
      <c r="BV124" s="172"/>
      <c r="BW124" s="172"/>
      <c r="BX124" s="172"/>
      <c r="BY124" s="172"/>
      <c r="BZ124" s="172"/>
      <c r="CA124" s="172"/>
      <c r="CB124" s="172"/>
      <c r="CC124" s="172"/>
      <c r="CD124" s="172"/>
      <c r="CE124" s="172"/>
      <c r="CF124" s="172"/>
      <c r="CG124" s="172"/>
      <c r="CH124" s="172"/>
      <c r="CI124" s="172"/>
      <c r="CJ124" s="172"/>
      <c r="CK124" s="172"/>
    </row>
    <row r="125" spans="3:171" ht="18" customHeight="1" x14ac:dyDescent="0.2">
      <c r="C125" s="45"/>
      <c r="D125" s="45"/>
      <c r="E125" s="45"/>
      <c r="F125" s="45"/>
      <c r="G125" s="45"/>
      <c r="H125" s="45"/>
      <c r="I125" s="45"/>
      <c r="J125" s="45"/>
      <c r="K125" s="45"/>
      <c r="L125" s="45"/>
      <c r="M125" s="45"/>
      <c r="N125" s="45"/>
      <c r="O125" s="45"/>
      <c r="P125" s="45"/>
      <c r="Q125" s="45"/>
      <c r="R125" s="45"/>
      <c r="S125" s="45"/>
      <c r="T125" s="45"/>
      <c r="U125" s="45"/>
      <c r="V125" s="45"/>
      <c r="W125" s="45"/>
      <c r="X125" s="45"/>
      <c r="Y125" s="45"/>
      <c r="Z125" s="45"/>
      <c r="AA125" s="45"/>
      <c r="AF125" s="20"/>
      <c r="AG125" s="20"/>
      <c r="AH125" s="20"/>
      <c r="AI125" s="20"/>
      <c r="AJ125" s="20"/>
      <c r="AK125" s="20"/>
      <c r="AL125" s="20"/>
      <c r="AM125" s="20"/>
      <c r="AN125" s="20"/>
      <c r="AO125" s="20"/>
      <c r="AP125" s="20"/>
      <c r="AQ125" s="20"/>
      <c r="AR125" s="20"/>
      <c r="AS125" s="20"/>
      <c r="AT125" s="20"/>
      <c r="AU125" s="20"/>
      <c r="AV125" s="20"/>
      <c r="AW125" s="20"/>
      <c r="AX125" s="20"/>
      <c r="AY125" s="20"/>
      <c r="AZ125" s="20"/>
      <c r="BA125" s="20"/>
      <c r="BB125" s="20"/>
      <c r="BC125" s="20"/>
      <c r="BD125" s="20"/>
      <c r="BE125" s="20"/>
      <c r="BF125" s="20"/>
      <c r="BG125" s="20"/>
      <c r="BH125" s="20"/>
      <c r="BI125" s="20"/>
      <c r="BN125" s="46"/>
      <c r="BO125" s="20"/>
      <c r="BP125" s="20"/>
      <c r="BQ125" s="20"/>
      <c r="BR125" s="20"/>
      <c r="BS125" s="20"/>
      <c r="BT125" s="20"/>
      <c r="BU125" s="20"/>
      <c r="BV125" s="20"/>
      <c r="BW125" s="20"/>
      <c r="BX125" s="20"/>
      <c r="BY125" s="20"/>
      <c r="BZ125" s="20"/>
      <c r="CA125" s="20"/>
      <c r="CB125" s="20"/>
      <c r="CC125" s="20"/>
      <c r="CD125" s="20"/>
      <c r="CE125" s="20"/>
      <c r="CF125" s="20"/>
      <c r="CG125" s="20"/>
      <c r="CH125" s="20"/>
      <c r="CI125" s="20"/>
      <c r="CJ125" s="20"/>
      <c r="CK125" s="20"/>
    </row>
    <row r="126" spans="3:171" ht="18" customHeight="1" x14ac:dyDescent="0.2"/>
    <row r="127" spans="3:171" ht="18" customHeight="1" x14ac:dyDescent="0.2">
      <c r="C127" s="173" t="str">
        <f>IF(ISERROR(IF(VLOOKUP(2,B24:C31,1,FALSE)=2,VLOOKUP(2,B24:C31,2,FALSE),C3:C24))," ",C24)</f>
        <v xml:space="preserve"> </v>
      </c>
      <c r="D127" s="173"/>
      <c r="E127" s="173"/>
      <c r="F127" s="173"/>
      <c r="G127" s="173"/>
      <c r="H127" s="173"/>
      <c r="I127" s="173"/>
      <c r="J127" s="173"/>
      <c r="K127" s="173"/>
      <c r="L127" s="173"/>
      <c r="M127" s="173"/>
      <c r="N127" s="173"/>
      <c r="O127" s="173"/>
      <c r="P127" s="173"/>
      <c r="Q127" s="173"/>
      <c r="R127" s="173"/>
      <c r="S127" s="173"/>
      <c r="T127" s="173"/>
      <c r="U127" s="173"/>
      <c r="V127" s="173"/>
      <c r="W127" s="173"/>
      <c r="X127" s="173"/>
      <c r="Y127" s="173"/>
      <c r="Z127" s="173"/>
      <c r="AA127" s="173"/>
      <c r="BN127" s="174" t="str">
        <f>IF(BF24=2,AY24,"")</f>
        <v/>
      </c>
      <c r="BO127" s="174"/>
      <c r="BP127" s="174"/>
      <c r="BQ127" s="174"/>
      <c r="BR127" s="174"/>
      <c r="BS127" s="174"/>
      <c r="BT127" s="174"/>
      <c r="BU127" s="174"/>
      <c r="BV127" s="174"/>
      <c r="BW127" s="174"/>
      <c r="BX127" s="174"/>
      <c r="BY127" s="174"/>
      <c r="BZ127" s="174"/>
      <c r="CA127" s="174"/>
      <c r="CB127" s="174"/>
      <c r="CC127" s="174"/>
      <c r="CD127" s="174"/>
      <c r="CE127" s="174"/>
      <c r="CF127" s="174"/>
      <c r="CG127" s="174"/>
      <c r="CH127" s="174"/>
      <c r="CI127" s="174"/>
      <c r="CJ127" s="174"/>
      <c r="CK127" s="174"/>
      <c r="CV127" s="158"/>
      <c r="CW127" s="159"/>
      <c r="CX127" s="159"/>
      <c r="CY127" s="159"/>
      <c r="CZ127" s="159"/>
      <c r="DA127" s="159"/>
      <c r="DB127" s="159"/>
      <c r="DC127" s="159"/>
      <c r="DD127" s="159"/>
      <c r="DE127" s="159"/>
      <c r="DF127" s="159"/>
      <c r="DG127" s="159"/>
      <c r="DH127" s="159"/>
      <c r="DI127" s="159"/>
      <c r="DJ127" s="159"/>
      <c r="DK127" s="159"/>
      <c r="DL127" s="159"/>
      <c r="DM127" s="159"/>
      <c r="DN127" s="159"/>
      <c r="DO127" s="159"/>
      <c r="DP127" s="159"/>
      <c r="DQ127" s="159"/>
      <c r="DR127" s="159"/>
      <c r="DS127" s="159"/>
      <c r="DT127" s="159"/>
      <c r="DU127" s="159"/>
      <c r="DV127" s="159"/>
      <c r="DW127" s="159"/>
      <c r="DX127" s="159"/>
      <c r="DY127" s="159"/>
      <c r="DZ127" s="159"/>
      <c r="EA127" s="159"/>
      <c r="EB127" s="159"/>
      <c r="EC127" s="159"/>
      <c r="ED127" s="159"/>
      <c r="EE127" s="159"/>
      <c r="EF127" s="159"/>
      <c r="EG127" s="159"/>
      <c r="EH127" s="159"/>
      <c r="EI127" s="159"/>
      <c r="EJ127" s="159"/>
      <c r="EK127" s="159"/>
      <c r="EL127" s="159"/>
      <c r="EM127" s="159"/>
      <c r="EN127" s="159"/>
      <c r="EO127" s="159"/>
      <c r="EP127" s="159"/>
      <c r="EQ127" s="159"/>
      <c r="ER127" s="159"/>
      <c r="ES127" s="159"/>
      <c r="ET127" s="159"/>
      <c r="EU127" s="159"/>
      <c r="EV127" s="159"/>
      <c r="EW127" s="159"/>
      <c r="EX127" s="159"/>
      <c r="EY127" s="159"/>
      <c r="EZ127" s="159"/>
      <c r="FA127" s="159"/>
      <c r="FB127" s="159"/>
      <c r="FC127" s="159"/>
      <c r="FD127" s="159"/>
      <c r="FE127" s="159"/>
      <c r="FF127" s="159"/>
      <c r="FG127" s="159"/>
      <c r="FH127" s="159"/>
      <c r="FI127" s="159"/>
      <c r="FJ127" s="159"/>
      <c r="FK127" s="159"/>
    </row>
    <row r="128" spans="3:171" ht="18" customHeight="1" x14ac:dyDescent="0.2">
      <c r="C128" s="175" t="s">
        <v>203</v>
      </c>
      <c r="D128" s="169"/>
      <c r="E128" s="169"/>
      <c r="F128" s="169"/>
      <c r="G128" s="169"/>
      <c r="H128" s="169"/>
      <c r="I128" s="169"/>
      <c r="J128" s="169"/>
      <c r="K128" s="169"/>
      <c r="L128" s="169"/>
      <c r="M128" s="169"/>
      <c r="N128" s="169"/>
      <c r="O128" s="169"/>
      <c r="P128" s="169"/>
      <c r="Q128" s="169"/>
      <c r="R128" s="169"/>
      <c r="S128" s="169"/>
      <c r="T128" s="169"/>
      <c r="U128" s="169"/>
      <c r="V128" s="169"/>
      <c r="W128" s="169"/>
      <c r="X128" s="169"/>
      <c r="Y128" s="169"/>
      <c r="Z128" s="169"/>
      <c r="AA128" s="169"/>
      <c r="AF128" s="176" t="s">
        <v>31</v>
      </c>
      <c r="AG128" s="170"/>
      <c r="AH128" s="170"/>
      <c r="AI128" s="170"/>
      <c r="AJ128" s="170"/>
      <c r="AK128" s="170"/>
      <c r="AL128" s="170"/>
      <c r="AM128" s="170"/>
      <c r="AN128" s="170"/>
      <c r="AO128" s="170"/>
      <c r="AP128" s="170"/>
      <c r="AQ128" s="170"/>
      <c r="AR128" s="170"/>
      <c r="AS128" s="170"/>
      <c r="AT128" s="170"/>
      <c r="AU128" s="170"/>
      <c r="AV128" s="170"/>
      <c r="AW128" s="170"/>
      <c r="AX128" s="170"/>
      <c r="AY128" s="170"/>
      <c r="AZ128" s="170"/>
      <c r="BA128" s="170"/>
      <c r="BB128" s="170"/>
      <c r="BC128" s="170"/>
      <c r="BD128" s="170"/>
      <c r="BE128" s="170"/>
      <c r="BF128" s="170"/>
      <c r="BG128" s="170"/>
      <c r="BH128" s="170"/>
      <c r="BI128" s="170"/>
      <c r="BN128" s="171" t="s">
        <v>204</v>
      </c>
      <c r="BO128" s="172"/>
      <c r="BP128" s="172"/>
      <c r="BQ128" s="172"/>
      <c r="BR128" s="172"/>
      <c r="BS128" s="172"/>
      <c r="BT128" s="172"/>
      <c r="BU128" s="172"/>
      <c r="BV128" s="172"/>
      <c r="BW128" s="172"/>
      <c r="BX128" s="172"/>
      <c r="BY128" s="172"/>
      <c r="BZ128" s="172"/>
      <c r="CA128" s="172"/>
      <c r="CB128" s="172"/>
      <c r="CC128" s="172"/>
      <c r="CD128" s="172"/>
      <c r="CE128" s="172"/>
      <c r="CF128" s="172"/>
      <c r="CG128" s="172"/>
      <c r="CH128" s="172"/>
      <c r="CI128" s="172"/>
      <c r="CJ128" s="172"/>
      <c r="CK128" s="172"/>
    </row>
    <row r="129" spans="1:171" ht="24" customHeight="1" thickBot="1" x14ac:dyDescent="0.25">
      <c r="A129" s="27"/>
      <c r="B129" s="27"/>
      <c r="C129" s="27"/>
      <c r="D129" s="27"/>
      <c r="E129" s="27"/>
      <c r="F129" s="27"/>
      <c r="G129" s="27"/>
      <c r="H129" s="27"/>
      <c r="I129" s="27"/>
      <c r="J129" s="27"/>
      <c r="K129" s="27"/>
      <c r="L129" s="27"/>
      <c r="M129" s="27"/>
      <c r="N129" s="27"/>
      <c r="O129" s="27"/>
      <c r="P129" s="27"/>
      <c r="Q129" s="27"/>
      <c r="R129" s="27"/>
      <c r="S129" s="27"/>
      <c r="T129" s="27"/>
      <c r="U129" s="27"/>
      <c r="V129" s="27"/>
      <c r="W129" s="27"/>
      <c r="X129" s="27"/>
      <c r="Y129" s="27"/>
      <c r="Z129" s="27"/>
      <c r="AA129" s="27"/>
      <c r="AB129" s="27"/>
      <c r="AC129" s="27"/>
      <c r="AD129" s="27"/>
      <c r="AE129" s="27"/>
      <c r="AF129" s="27"/>
      <c r="AG129" s="27"/>
      <c r="AH129" s="27"/>
      <c r="AI129" s="27"/>
      <c r="AJ129" s="27"/>
      <c r="AK129" s="27"/>
      <c r="AL129" s="27"/>
      <c r="AM129" s="27"/>
      <c r="AN129" s="27"/>
      <c r="AO129" s="27"/>
      <c r="AP129" s="27"/>
      <c r="AQ129" s="27"/>
      <c r="AR129" s="27"/>
      <c r="AS129" s="27"/>
      <c r="AT129" s="27"/>
      <c r="AU129" s="27"/>
      <c r="AV129" s="27"/>
      <c r="AW129" s="27"/>
      <c r="AX129" s="27"/>
      <c r="AY129" s="27"/>
      <c r="AZ129" s="27"/>
      <c r="BA129" s="27"/>
      <c r="BB129" s="27"/>
      <c r="BC129" s="27"/>
      <c r="BD129" s="27"/>
      <c r="BE129" s="27"/>
      <c r="BF129" s="27"/>
      <c r="BG129" s="27"/>
      <c r="BH129" s="27"/>
      <c r="BI129" s="27"/>
      <c r="BJ129" s="27"/>
      <c r="BK129" s="27"/>
      <c r="BL129" s="27"/>
      <c r="BM129" s="27"/>
      <c r="BN129" s="27"/>
      <c r="BO129" s="27"/>
      <c r="BP129" s="27"/>
      <c r="BQ129" s="27"/>
      <c r="BR129" s="27"/>
      <c r="BS129" s="27"/>
      <c r="BT129" s="27"/>
      <c r="BU129" s="27"/>
      <c r="BV129" s="27"/>
      <c r="BW129" s="27"/>
      <c r="BX129" s="27"/>
      <c r="BY129" s="27"/>
      <c r="BZ129" s="27"/>
      <c r="CA129" s="27"/>
      <c r="CB129" s="27"/>
      <c r="CC129" s="27"/>
      <c r="CD129" s="27"/>
      <c r="CE129" s="27"/>
      <c r="CF129" s="27"/>
      <c r="CG129" s="27"/>
      <c r="CH129" s="27"/>
      <c r="CI129" s="27"/>
      <c r="CJ129" s="27"/>
      <c r="CK129" s="27"/>
      <c r="CL129" s="27"/>
    </row>
    <row r="130" spans="1:171" ht="18" customHeight="1" x14ac:dyDescent="0.2"/>
    <row r="131" spans="1:171" s="75" customFormat="1" ht="25.5" customHeight="1" x14ac:dyDescent="0.25">
      <c r="C131" s="160" t="s">
        <v>205</v>
      </c>
      <c r="D131" s="161"/>
      <c r="E131" s="161"/>
      <c r="F131" s="161"/>
      <c r="G131" s="161"/>
      <c r="H131" s="161"/>
      <c r="I131" s="161"/>
      <c r="J131" s="161"/>
      <c r="K131" s="161"/>
      <c r="L131" s="161"/>
      <c r="M131" s="161"/>
      <c r="N131" s="161"/>
      <c r="O131" s="161"/>
      <c r="P131" s="161"/>
      <c r="Q131" s="161"/>
      <c r="R131" s="161"/>
      <c r="S131" s="161"/>
      <c r="T131" s="161"/>
      <c r="U131" s="161"/>
      <c r="V131" s="161"/>
      <c r="W131" s="161"/>
      <c r="X131" s="161"/>
      <c r="Y131" s="161"/>
      <c r="Z131" s="161"/>
      <c r="AA131" s="161"/>
      <c r="AB131" s="161"/>
      <c r="AC131" s="161"/>
      <c r="AD131" s="161"/>
      <c r="AE131" s="161"/>
      <c r="AF131" s="161"/>
      <c r="AG131" s="161"/>
      <c r="AH131" s="161"/>
      <c r="AI131" s="161"/>
      <c r="AJ131" s="161"/>
      <c r="AK131" s="161"/>
      <c r="AL131" s="161"/>
      <c r="AM131" s="161"/>
      <c r="AN131" s="161"/>
      <c r="AO131" s="161"/>
      <c r="AP131" s="161"/>
      <c r="AQ131" s="161"/>
      <c r="AR131" s="161"/>
      <c r="AS131" s="161"/>
      <c r="AT131" s="161"/>
      <c r="AU131" s="161"/>
      <c r="AV131" s="161"/>
      <c r="AW131" s="161"/>
      <c r="AX131" s="161"/>
      <c r="AY131" s="161"/>
      <c r="AZ131" s="161"/>
      <c r="BA131" s="161"/>
      <c r="BB131" s="161"/>
      <c r="BC131" s="161"/>
      <c r="BD131" s="161"/>
      <c r="BE131" s="161"/>
      <c r="BF131" s="161"/>
      <c r="BG131" s="161"/>
      <c r="BH131" s="161"/>
      <c r="BI131" s="161"/>
      <c r="BJ131" s="161"/>
      <c r="BK131" s="161"/>
      <c r="BL131" s="161"/>
      <c r="BM131" s="161"/>
      <c r="BN131" s="161"/>
      <c r="BO131" s="161"/>
      <c r="BP131" s="161"/>
      <c r="BQ131" s="161"/>
      <c r="BR131" s="161"/>
      <c r="BS131" s="161"/>
      <c r="BT131" s="161"/>
      <c r="BU131" s="161"/>
      <c r="BV131" s="161"/>
      <c r="BW131" s="161"/>
      <c r="BX131" s="161"/>
      <c r="BY131" s="161"/>
      <c r="BZ131" s="161"/>
      <c r="CA131" s="161"/>
      <c r="CB131" s="161"/>
      <c r="CC131" s="161"/>
      <c r="CD131" s="161"/>
      <c r="CE131" s="161"/>
      <c r="CF131" s="161"/>
      <c r="CG131" s="161"/>
      <c r="CH131" s="161"/>
      <c r="CI131" s="161"/>
      <c r="CJ131" s="161"/>
      <c r="CK131" s="162"/>
      <c r="CQ131" s="76"/>
      <c r="CR131" s="76"/>
      <c r="CS131" s="76"/>
      <c r="CT131" s="76"/>
      <c r="CU131" s="76"/>
      <c r="CV131" s="76"/>
      <c r="CW131" s="76"/>
      <c r="CX131" s="76"/>
      <c r="CY131" s="76"/>
      <c r="CZ131" s="76"/>
      <c r="DA131" s="76"/>
      <c r="DB131" s="76"/>
      <c r="DC131" s="76"/>
      <c r="DD131" s="76"/>
      <c r="DE131" s="85"/>
      <c r="DF131" s="85"/>
      <c r="DG131" s="85"/>
      <c r="DH131" s="85"/>
      <c r="DI131" s="85"/>
      <c r="DJ131" s="85"/>
      <c r="DK131" s="85"/>
      <c r="DL131" s="85"/>
      <c r="DM131" s="85"/>
      <c r="DN131" s="81"/>
      <c r="DO131" s="81"/>
      <c r="DP131" s="81"/>
      <c r="DQ131" s="81"/>
      <c r="DR131" s="81"/>
      <c r="DS131" s="81"/>
      <c r="DT131" s="81"/>
      <c r="DU131" s="81"/>
      <c r="DV131" s="81"/>
      <c r="DW131" s="81"/>
      <c r="DX131" s="81"/>
      <c r="DY131" s="81"/>
      <c r="DZ131" s="81"/>
      <c r="EA131" s="81"/>
      <c r="EB131" s="81"/>
      <c r="EC131" s="81"/>
      <c r="ED131" s="81"/>
      <c r="EE131" s="81"/>
      <c r="EF131" s="81"/>
      <c r="EG131" s="81"/>
      <c r="EH131" s="81"/>
      <c r="EI131" s="81"/>
      <c r="EJ131" s="81"/>
      <c r="EK131" s="81"/>
      <c r="EL131" s="81"/>
      <c r="EM131" s="81"/>
      <c r="EN131" s="81"/>
      <c r="EO131" s="81"/>
      <c r="EP131" s="81"/>
      <c r="EQ131" s="81"/>
      <c r="ER131" s="81"/>
      <c r="ES131" s="81"/>
      <c r="ET131" s="81"/>
      <c r="EU131" s="81"/>
      <c r="EV131" s="81"/>
      <c r="EW131" s="81"/>
      <c r="EX131" s="81"/>
      <c r="EY131" s="81"/>
      <c r="EZ131" s="81"/>
      <c r="FA131" s="81"/>
      <c r="FB131" s="81"/>
      <c r="FC131" s="81"/>
      <c r="FD131" s="81"/>
      <c r="FE131" s="81"/>
      <c r="FF131" s="81"/>
      <c r="FG131" s="81"/>
      <c r="FH131" s="81"/>
      <c r="FI131" s="81"/>
      <c r="FJ131" s="81"/>
      <c r="FK131" s="81"/>
      <c r="FL131" s="81"/>
      <c r="FM131" s="81"/>
      <c r="FN131" s="81"/>
      <c r="FO131" s="81"/>
    </row>
    <row r="132" spans="1:171" s="75" customFormat="1" ht="27" customHeight="1" x14ac:dyDescent="0.25">
      <c r="C132" s="163" t="s">
        <v>20</v>
      </c>
      <c r="D132" s="164"/>
      <c r="E132" s="164"/>
      <c r="F132" s="164"/>
      <c r="G132" s="164"/>
      <c r="H132" s="164"/>
      <c r="I132" s="164"/>
      <c r="J132" s="164"/>
      <c r="K132" s="164"/>
      <c r="L132" s="164"/>
      <c r="M132" s="164"/>
      <c r="N132" s="164"/>
      <c r="O132" s="164"/>
      <c r="P132" s="164"/>
      <c r="Q132" s="164"/>
      <c r="R132" s="164"/>
      <c r="S132" s="164"/>
      <c r="T132" s="164"/>
      <c r="U132" s="164"/>
      <c r="V132" s="164"/>
      <c r="W132" s="164"/>
      <c r="X132" s="164"/>
      <c r="Y132" s="164"/>
      <c r="Z132" s="164"/>
      <c r="AA132" s="164"/>
      <c r="AB132" s="164"/>
      <c r="AC132" s="164"/>
      <c r="AD132" s="164"/>
      <c r="AE132" s="164"/>
      <c r="AF132" s="164"/>
      <c r="AG132" s="164"/>
      <c r="AH132" s="164"/>
      <c r="AI132" s="164"/>
      <c r="AJ132" s="164"/>
      <c r="AK132" s="164"/>
      <c r="AL132" s="164"/>
      <c r="AM132" s="164"/>
      <c r="AN132" s="164"/>
      <c r="AO132" s="164"/>
      <c r="AP132" s="164"/>
      <c r="AQ132" s="164"/>
      <c r="AR132" s="164"/>
      <c r="AS132" s="164"/>
      <c r="AT132" s="164"/>
      <c r="AU132" s="164"/>
      <c r="AV132" s="164"/>
      <c r="AW132" s="164"/>
      <c r="AX132" s="164"/>
      <c r="AY132" s="164"/>
      <c r="AZ132" s="164"/>
      <c r="BA132" s="164"/>
      <c r="BB132" s="164"/>
      <c r="BC132" s="164"/>
      <c r="BD132" s="164"/>
      <c r="BE132" s="164"/>
      <c r="BF132" s="164"/>
      <c r="BG132" s="164"/>
      <c r="BH132" s="164"/>
      <c r="BI132" s="164"/>
      <c r="BJ132" s="164"/>
      <c r="BK132" s="164"/>
      <c r="BL132" s="164"/>
      <c r="BM132" s="164"/>
      <c r="BN132" s="164"/>
      <c r="BO132" s="164"/>
      <c r="BP132" s="164"/>
      <c r="BQ132" s="164"/>
      <c r="BR132" s="164"/>
      <c r="BS132" s="164"/>
      <c r="BT132" s="164"/>
      <c r="BU132" s="164"/>
      <c r="BV132" s="164"/>
      <c r="BW132" s="164"/>
      <c r="BX132" s="164"/>
      <c r="BY132" s="164"/>
      <c r="BZ132" s="164"/>
      <c r="CA132" s="164"/>
      <c r="CB132" s="164"/>
      <c r="CC132" s="164"/>
      <c r="CD132" s="164"/>
      <c r="CE132" s="164"/>
      <c r="CF132" s="164"/>
      <c r="CG132" s="164"/>
      <c r="CH132" s="164"/>
      <c r="CI132" s="164"/>
      <c r="CJ132" s="164"/>
      <c r="CK132" s="165"/>
      <c r="CQ132" s="76"/>
      <c r="CR132" s="76"/>
      <c r="CS132" s="76"/>
      <c r="CT132" s="76"/>
      <c r="CU132" s="76"/>
      <c r="CV132" s="76"/>
      <c r="CW132" s="76"/>
      <c r="CX132" s="76"/>
      <c r="CY132" s="76"/>
      <c r="CZ132" s="76"/>
      <c r="DA132" s="76"/>
      <c r="DB132" s="76"/>
      <c r="DC132" s="76"/>
      <c r="DD132" s="76"/>
      <c r="DE132" s="85"/>
      <c r="DF132" s="85"/>
      <c r="DG132" s="85"/>
      <c r="DH132" s="85"/>
      <c r="DI132" s="85"/>
      <c r="DJ132" s="85"/>
      <c r="DK132" s="85"/>
      <c r="DL132" s="85"/>
      <c r="DM132" s="85"/>
      <c r="DN132" s="81"/>
      <c r="DO132" s="81"/>
      <c r="DP132" s="81"/>
      <c r="DQ132" s="81"/>
      <c r="DR132" s="81"/>
      <c r="DS132" s="81"/>
      <c r="DT132" s="81"/>
      <c r="DU132" s="81"/>
      <c r="DV132" s="81"/>
      <c r="DW132" s="81"/>
      <c r="DX132" s="81"/>
      <c r="DY132" s="81"/>
      <c r="DZ132" s="81"/>
      <c r="EA132" s="81"/>
      <c r="EB132" s="81"/>
      <c r="EC132" s="81"/>
      <c r="ED132" s="81"/>
      <c r="EE132" s="81"/>
      <c r="EF132" s="81"/>
      <c r="EG132" s="81"/>
      <c r="EH132" s="81"/>
      <c r="EI132" s="81"/>
      <c r="EJ132" s="81"/>
      <c r="EK132" s="81"/>
      <c r="EL132" s="81"/>
      <c r="EM132" s="81"/>
      <c r="EN132" s="81"/>
      <c r="EO132" s="81"/>
      <c r="EP132" s="81"/>
      <c r="EQ132" s="81"/>
      <c r="ER132" s="81"/>
      <c r="ES132" s="81"/>
      <c r="ET132" s="81"/>
      <c r="EU132" s="81"/>
      <c r="EV132" s="81"/>
      <c r="EW132" s="81"/>
      <c r="EX132" s="81"/>
      <c r="EY132" s="81"/>
      <c r="EZ132" s="81"/>
      <c r="FA132" s="81"/>
      <c r="FB132" s="81"/>
      <c r="FC132" s="81"/>
      <c r="FD132" s="81"/>
      <c r="FE132" s="81"/>
      <c r="FF132" s="81"/>
      <c r="FG132" s="81"/>
      <c r="FH132" s="81"/>
      <c r="FI132" s="81"/>
      <c r="FJ132" s="81"/>
      <c r="FK132" s="81"/>
      <c r="FL132" s="81"/>
      <c r="FM132" s="81"/>
      <c r="FN132" s="81"/>
      <c r="FO132" s="81"/>
    </row>
    <row r="133" spans="1:171" s="75" customFormat="1" ht="30" customHeight="1" x14ac:dyDescent="0.25">
      <c r="C133" s="166" t="s">
        <v>5</v>
      </c>
      <c r="D133" s="167"/>
      <c r="E133" s="167"/>
      <c r="F133" s="167"/>
      <c r="G133" s="167"/>
      <c r="H133" s="167"/>
      <c r="I133" s="167"/>
      <c r="J133" s="167"/>
      <c r="K133" s="167"/>
      <c r="L133" s="167"/>
      <c r="M133" s="167"/>
      <c r="N133" s="167"/>
      <c r="O133" s="167"/>
      <c r="P133" s="167"/>
      <c r="Q133" s="167"/>
      <c r="R133" s="167"/>
      <c r="S133" s="167"/>
      <c r="T133" s="167"/>
      <c r="U133" s="167"/>
      <c r="V133" s="167"/>
      <c r="W133" s="167"/>
      <c r="X133" s="167"/>
      <c r="Y133" s="167"/>
      <c r="Z133" s="167"/>
      <c r="AA133" s="167"/>
      <c r="AB133" s="167"/>
      <c r="AC133" s="167"/>
      <c r="AD133" s="167"/>
      <c r="AE133" s="167"/>
      <c r="AF133" s="167"/>
      <c r="AG133" s="167"/>
      <c r="AH133" s="167"/>
      <c r="AI133" s="167"/>
      <c r="AJ133" s="167"/>
      <c r="AK133" s="167"/>
      <c r="AL133" s="167"/>
      <c r="AM133" s="167"/>
      <c r="AN133" s="167"/>
      <c r="AO133" s="167"/>
      <c r="AP133" s="167"/>
      <c r="AQ133" s="167"/>
      <c r="AR133" s="167"/>
      <c r="AS133" s="167"/>
      <c r="AT133" s="167"/>
      <c r="AU133" s="167"/>
      <c r="AV133" s="167"/>
      <c r="AW133" s="167"/>
      <c r="AX133" s="167"/>
      <c r="AY133" s="167"/>
      <c r="AZ133" s="167"/>
      <c r="BA133" s="167"/>
      <c r="BB133" s="167"/>
      <c r="BC133" s="167"/>
      <c r="BD133" s="167"/>
      <c r="BE133" s="167"/>
      <c r="BF133" s="167"/>
      <c r="BG133" s="167"/>
      <c r="BH133" s="167"/>
      <c r="BI133" s="167"/>
      <c r="BJ133" s="167"/>
      <c r="BK133" s="167"/>
      <c r="BL133" s="167"/>
      <c r="BM133" s="167"/>
      <c r="BN133" s="167"/>
      <c r="BO133" s="167"/>
      <c r="BP133" s="167"/>
      <c r="BQ133" s="167"/>
      <c r="BR133" s="167"/>
      <c r="BS133" s="167"/>
      <c r="BT133" s="167"/>
      <c r="BU133" s="167"/>
      <c r="BV133" s="167"/>
      <c r="BW133" s="167"/>
      <c r="BX133" s="167"/>
      <c r="BY133" s="167"/>
      <c r="BZ133" s="167"/>
      <c r="CA133" s="167"/>
      <c r="CB133" s="167"/>
      <c r="CC133" s="167"/>
      <c r="CD133" s="167"/>
      <c r="CE133" s="167"/>
      <c r="CF133" s="167"/>
      <c r="CG133" s="167"/>
      <c r="CH133" s="167"/>
      <c r="CI133" s="167"/>
      <c r="CJ133" s="167"/>
      <c r="CK133" s="168"/>
      <c r="CQ133" s="76"/>
      <c r="CR133" s="76"/>
      <c r="CS133" s="76"/>
      <c r="CT133" s="76"/>
      <c r="CU133" s="76"/>
      <c r="CV133" s="76"/>
      <c r="CW133" s="76"/>
      <c r="CX133" s="76"/>
      <c r="CY133" s="76"/>
      <c r="CZ133" s="76"/>
      <c r="DA133" s="76"/>
      <c r="DB133" s="76"/>
      <c r="DC133" s="76"/>
      <c r="DD133" s="76"/>
      <c r="DE133" s="85"/>
      <c r="DF133" s="85"/>
      <c r="DG133" s="85"/>
      <c r="DH133" s="85"/>
      <c r="DI133" s="85"/>
      <c r="DJ133" s="85"/>
      <c r="DK133" s="85"/>
      <c r="DL133" s="85"/>
      <c r="DM133" s="85"/>
      <c r="DN133" s="81"/>
      <c r="DO133" s="81"/>
      <c r="DP133" s="81"/>
      <c r="DQ133" s="81"/>
      <c r="DR133" s="81"/>
      <c r="DS133" s="81"/>
      <c r="DT133" s="81"/>
      <c r="DU133" s="81"/>
      <c r="DV133" s="81"/>
      <c r="DW133" s="81"/>
      <c r="DX133" s="81"/>
      <c r="DY133" s="81"/>
      <c r="DZ133" s="81"/>
      <c r="EA133" s="81"/>
      <c r="EB133" s="81"/>
      <c r="EC133" s="81"/>
      <c r="ED133" s="81"/>
      <c r="EE133" s="81"/>
      <c r="EF133" s="81"/>
      <c r="EG133" s="81"/>
      <c r="EH133" s="81"/>
      <c r="EI133" s="81"/>
      <c r="EJ133" s="81"/>
      <c r="EK133" s="81"/>
      <c r="EL133" s="81"/>
      <c r="EM133" s="81"/>
      <c r="EN133" s="81"/>
      <c r="EO133" s="81"/>
      <c r="EP133" s="81"/>
      <c r="EQ133" s="81"/>
      <c r="ER133" s="81"/>
      <c r="ES133" s="81"/>
      <c r="ET133" s="81"/>
      <c r="EU133" s="81"/>
      <c r="EV133" s="81"/>
      <c r="EW133" s="81"/>
      <c r="EX133" s="81"/>
      <c r="EY133" s="81"/>
      <c r="EZ133" s="81"/>
      <c r="FA133" s="81"/>
      <c r="FB133" s="81"/>
      <c r="FC133" s="81"/>
      <c r="FD133" s="81"/>
      <c r="FE133" s="81"/>
      <c r="FF133" s="81"/>
      <c r="FG133" s="81"/>
      <c r="FH133" s="81"/>
      <c r="FI133" s="81"/>
      <c r="FJ133" s="81"/>
      <c r="FK133" s="81"/>
      <c r="FL133" s="81"/>
      <c r="FM133" s="81"/>
      <c r="FN133" s="81"/>
      <c r="FO133" s="81"/>
    </row>
  </sheetData>
  <sheetProtection algorithmName="SHA-512" hashValue="mYY7q/PJrlUVytrJbY4oY1ndpwjERCbf+6vf13lejRgkR6e+6vEArnvN4h6dpyaBXYwPRQDCrRlawkOBuBXcGg==" saltValue="+/CwqUePK5KTjRTabV6LVw==" spinCount="100000" sheet="1" selectLockedCells="1"/>
  <mergeCells count="397">
    <mergeCell ref="M15:AS15"/>
    <mergeCell ref="BG15:CK15"/>
    <mergeCell ref="C82:K82"/>
    <mergeCell ref="L82:V82"/>
    <mergeCell ref="W82:AG82"/>
    <mergeCell ref="A1:H6"/>
    <mergeCell ref="I1:BP2"/>
    <mergeCell ref="I3:BO3"/>
    <mergeCell ref="I4:BO4"/>
    <mergeCell ref="I5:BO5"/>
    <mergeCell ref="I6:BO6"/>
    <mergeCell ref="AM75:BB75"/>
    <mergeCell ref="C75:AL75"/>
    <mergeCell ref="I7:BO7"/>
    <mergeCell ref="C9:CK9"/>
    <mergeCell ref="AJ11:AK11"/>
    <mergeCell ref="BC11:BD11"/>
    <mergeCell ref="BT11:CK11"/>
    <mergeCell ref="AJ13:AK13"/>
    <mergeCell ref="BC13:BD13"/>
    <mergeCell ref="BT13:BU13"/>
    <mergeCell ref="CG13:CK13"/>
    <mergeCell ref="BU19:BW20"/>
    <mergeCell ref="BX19:BZ20"/>
    <mergeCell ref="AY20:BE20"/>
    <mergeCell ref="C17:CK17"/>
    <mergeCell ref="AW19:BE19"/>
    <mergeCell ref="BF19:BH20"/>
    <mergeCell ref="BI19:BK20"/>
    <mergeCell ref="BL19:BN20"/>
    <mergeCell ref="BR19:BT20"/>
    <mergeCell ref="AP20:AQ20"/>
    <mergeCell ref="AR20:AS20"/>
    <mergeCell ref="AT20:AV20"/>
    <mergeCell ref="AP19:AV19"/>
    <mergeCell ref="CA19:CC20"/>
    <mergeCell ref="BO19:BQ20"/>
    <mergeCell ref="CD19:CK20"/>
    <mergeCell ref="AW20:AX20"/>
    <mergeCell ref="CD22:CK22"/>
    <mergeCell ref="C23:CK23"/>
    <mergeCell ref="AW24:AX24"/>
    <mergeCell ref="AY24:BE24"/>
    <mergeCell ref="BF24:BH24"/>
    <mergeCell ref="BI24:BK24"/>
    <mergeCell ref="C22:W22"/>
    <mergeCell ref="C24:W24"/>
    <mergeCell ref="AT22:AV22"/>
    <mergeCell ref="AR22:AS22"/>
    <mergeCell ref="AP22:AQ22"/>
    <mergeCell ref="AP24:AQ24"/>
    <mergeCell ref="AR24:AS24"/>
    <mergeCell ref="AT24:AV24"/>
    <mergeCell ref="AW22:AX22"/>
    <mergeCell ref="AY22:BE22"/>
    <mergeCell ref="BF22:BH22"/>
    <mergeCell ref="BI22:BK22"/>
    <mergeCell ref="BO22:BQ22"/>
    <mergeCell ref="BR22:BT22"/>
    <mergeCell ref="BU22:BW22"/>
    <mergeCell ref="X22:AO22"/>
    <mergeCell ref="X24:AO24"/>
    <mergeCell ref="CA22:CC22"/>
    <mergeCell ref="AP25:AQ25"/>
    <mergeCell ref="AR25:AS25"/>
    <mergeCell ref="AT25:AV25"/>
    <mergeCell ref="BL24:BN24"/>
    <mergeCell ref="BO24:BQ24"/>
    <mergeCell ref="BR24:BT24"/>
    <mergeCell ref="BU24:BW24"/>
    <mergeCell ref="CD24:CK24"/>
    <mergeCell ref="BL25:BN25"/>
    <mergeCell ref="BO25:BQ25"/>
    <mergeCell ref="BR25:BT25"/>
    <mergeCell ref="BU25:BW25"/>
    <mergeCell ref="CD25:CK25"/>
    <mergeCell ref="AW25:AX25"/>
    <mergeCell ref="AY25:BE25"/>
    <mergeCell ref="BF25:BH25"/>
    <mergeCell ref="BI25:BK25"/>
    <mergeCell ref="BX24:BZ24"/>
    <mergeCell ref="CA24:CC24"/>
    <mergeCell ref="BX25:BZ25"/>
    <mergeCell ref="CA25:CC25"/>
    <mergeCell ref="AP26:AQ26"/>
    <mergeCell ref="AR26:AS26"/>
    <mergeCell ref="AT26:AV26"/>
    <mergeCell ref="BL27:BN27"/>
    <mergeCell ref="BO27:BQ27"/>
    <mergeCell ref="BR27:BT27"/>
    <mergeCell ref="BU27:BW27"/>
    <mergeCell ref="CD27:CK27"/>
    <mergeCell ref="AW27:AX27"/>
    <mergeCell ref="AY27:BE27"/>
    <mergeCell ref="BL26:BN26"/>
    <mergeCell ref="BO26:BQ26"/>
    <mergeCell ref="BR26:BT26"/>
    <mergeCell ref="BU26:BW26"/>
    <mergeCell ref="CD26:CK26"/>
    <mergeCell ref="AW26:AX26"/>
    <mergeCell ref="AY26:BE26"/>
    <mergeCell ref="BF26:BH26"/>
    <mergeCell ref="BI26:BK26"/>
    <mergeCell ref="BF27:BH27"/>
    <mergeCell ref="BI27:BK27"/>
    <mergeCell ref="AP27:AQ27"/>
    <mergeCell ref="BX26:BZ26"/>
    <mergeCell ref="CA26:CC26"/>
    <mergeCell ref="AP28:AQ28"/>
    <mergeCell ref="AR28:AS28"/>
    <mergeCell ref="AT28:AV28"/>
    <mergeCell ref="AP29:AQ29"/>
    <mergeCell ref="AR29:AS29"/>
    <mergeCell ref="AT29:AV29"/>
    <mergeCell ref="BL28:BN28"/>
    <mergeCell ref="BO28:BQ28"/>
    <mergeCell ref="BR28:BT28"/>
    <mergeCell ref="BL29:BN29"/>
    <mergeCell ref="BO29:BQ29"/>
    <mergeCell ref="BR29:BT29"/>
    <mergeCell ref="BL31:BN31"/>
    <mergeCell ref="BF31:BH31"/>
    <mergeCell ref="BI31:BK31"/>
    <mergeCell ref="AR27:AS27"/>
    <mergeCell ref="AT27:AV27"/>
    <mergeCell ref="CD28:CK28"/>
    <mergeCell ref="AW28:AX28"/>
    <mergeCell ref="AY28:BE28"/>
    <mergeCell ref="BF28:BH28"/>
    <mergeCell ref="BI28:BK28"/>
    <mergeCell ref="BU28:BW28"/>
    <mergeCell ref="BU29:BW29"/>
    <mergeCell ref="BX28:BZ28"/>
    <mergeCell ref="CA28:CC28"/>
    <mergeCell ref="BX29:BZ29"/>
    <mergeCell ref="CA29:CC29"/>
    <mergeCell ref="BX30:BZ30"/>
    <mergeCell ref="CA30:CC30"/>
    <mergeCell ref="BX31:BZ31"/>
    <mergeCell ref="CA31:CC31"/>
    <mergeCell ref="BX27:BZ27"/>
    <mergeCell ref="CA27:CC27"/>
    <mergeCell ref="BW34:BZ34"/>
    <mergeCell ref="CA34:CB34"/>
    <mergeCell ref="CC34:CK34"/>
    <mergeCell ref="AX34:BE34"/>
    <mergeCell ref="BG34:BJ34"/>
    <mergeCell ref="C35:E35"/>
    <mergeCell ref="F35:G35"/>
    <mergeCell ref="H35:O35"/>
    <mergeCell ref="Q35:S35"/>
    <mergeCell ref="T35:U35"/>
    <mergeCell ref="AH34:AI34"/>
    <mergeCell ref="AJ34:AQ34"/>
    <mergeCell ref="AS34:AU34"/>
    <mergeCell ref="AV34:AW34"/>
    <mergeCell ref="C34:E34"/>
    <mergeCell ref="F34:G34"/>
    <mergeCell ref="H34:O34"/>
    <mergeCell ref="Q34:S34"/>
    <mergeCell ref="T34:U34"/>
    <mergeCell ref="V34:AC34"/>
    <mergeCell ref="AE34:AG34"/>
    <mergeCell ref="BK34:BL34"/>
    <mergeCell ref="BM34:BT34"/>
    <mergeCell ref="DB40:DD40"/>
    <mergeCell ref="P41:AH41"/>
    <mergeCell ref="AN41:BF41"/>
    <mergeCell ref="BR41:CK41"/>
    <mergeCell ref="DB41:DD42"/>
    <mergeCell ref="CC35:CK35"/>
    <mergeCell ref="C37:K37"/>
    <mergeCell ref="L37:S37"/>
    <mergeCell ref="AA37:AO37"/>
    <mergeCell ref="AP37:AQ37"/>
    <mergeCell ref="AV37:BF37"/>
    <mergeCell ref="BG37:BN37"/>
    <mergeCell ref="AX35:BE35"/>
    <mergeCell ref="BG35:BJ35"/>
    <mergeCell ref="BK35:BL35"/>
    <mergeCell ref="BM35:BT35"/>
    <mergeCell ref="BW35:BZ35"/>
    <mergeCell ref="CA35:CB35"/>
    <mergeCell ref="V35:AC35"/>
    <mergeCell ref="AE35:AG35"/>
    <mergeCell ref="AH35:AI35"/>
    <mergeCell ref="AJ35:AQ35"/>
    <mergeCell ref="AS35:AU35"/>
    <mergeCell ref="AV35:AW35"/>
    <mergeCell ref="I43:X43"/>
    <mergeCell ref="AH43:AP43"/>
    <mergeCell ref="AW43:BH43"/>
    <mergeCell ref="BO43:BY43"/>
    <mergeCell ref="CA43:CK43"/>
    <mergeCell ref="AN45:BF45"/>
    <mergeCell ref="BR45:CK45"/>
    <mergeCell ref="C39:CK39"/>
    <mergeCell ref="I45:AF45"/>
    <mergeCell ref="CV52:CW53"/>
    <mergeCell ref="C53:AB53"/>
    <mergeCell ref="AE53:AR53"/>
    <mergeCell ref="AV53:CK53"/>
    <mergeCell ref="I47:X47"/>
    <mergeCell ref="AH47:AP47"/>
    <mergeCell ref="AW47:BH47"/>
    <mergeCell ref="BO47:BY47"/>
    <mergeCell ref="CA47:CK47"/>
    <mergeCell ref="C49:CK49"/>
    <mergeCell ref="R51:AB51"/>
    <mergeCell ref="AQ51:BE51"/>
    <mergeCell ref="BM51:CK51"/>
    <mergeCell ref="C54:O54"/>
    <mergeCell ref="P54:AB54"/>
    <mergeCell ref="AE54:AR54"/>
    <mergeCell ref="AV54:BP54"/>
    <mergeCell ref="BQ54:CK54"/>
    <mergeCell ref="C55:O55"/>
    <mergeCell ref="P55:AB55"/>
    <mergeCell ref="AE55:AN55"/>
    <mergeCell ref="AO55:AR55"/>
    <mergeCell ref="AV55:BP55"/>
    <mergeCell ref="BS62:CK62"/>
    <mergeCell ref="T64:AR64"/>
    <mergeCell ref="BI64:BR64"/>
    <mergeCell ref="U66:AI66"/>
    <mergeCell ref="AQ66:AZ66"/>
    <mergeCell ref="BI66:CA66"/>
    <mergeCell ref="CJ66:CL66"/>
    <mergeCell ref="BQ55:CK55"/>
    <mergeCell ref="T57:AH57"/>
    <mergeCell ref="AP57:AY57"/>
    <mergeCell ref="BH57:BZ57"/>
    <mergeCell ref="CI57:CK57"/>
    <mergeCell ref="C60:CK60"/>
    <mergeCell ref="BL56:CK56"/>
    <mergeCell ref="BZ81:CK81"/>
    <mergeCell ref="C68:CK68"/>
    <mergeCell ref="C70:T72"/>
    <mergeCell ref="U70:AL70"/>
    <mergeCell ref="AM70:AV70"/>
    <mergeCell ref="AX70:BQ70"/>
    <mergeCell ref="BR70:CK70"/>
    <mergeCell ref="U71:AL71"/>
    <mergeCell ref="AM71:AV71"/>
    <mergeCell ref="AX71:BQ71"/>
    <mergeCell ref="BR71:CK71"/>
    <mergeCell ref="CG72:CI73"/>
    <mergeCell ref="C73:AL73"/>
    <mergeCell ref="AM73:AV73"/>
    <mergeCell ref="BC75:CK75"/>
    <mergeCell ref="U72:AL72"/>
    <mergeCell ref="AM72:AV72"/>
    <mergeCell ref="AX72:BQ73"/>
    <mergeCell ref="BT72:BV73"/>
    <mergeCell ref="BW72:BY73"/>
    <mergeCell ref="CD72:CF73"/>
    <mergeCell ref="C77:AS77"/>
    <mergeCell ref="AU77:CK77"/>
    <mergeCell ref="AH82:AS82"/>
    <mergeCell ref="AU82:BY82"/>
    <mergeCell ref="BZ82:CK82"/>
    <mergeCell ref="BZ78:CK78"/>
    <mergeCell ref="C79:AG79"/>
    <mergeCell ref="AH79:AS79"/>
    <mergeCell ref="AU79:BY79"/>
    <mergeCell ref="BZ79:CK79"/>
    <mergeCell ref="C80:AG80"/>
    <mergeCell ref="AH80:AS80"/>
    <mergeCell ref="AU80:BN80"/>
    <mergeCell ref="BO80:BY80"/>
    <mergeCell ref="BZ80:CK80"/>
    <mergeCell ref="C78:U78"/>
    <mergeCell ref="V78:Y78"/>
    <mergeCell ref="Z78:AA78"/>
    <mergeCell ref="AC78:AE78"/>
    <mergeCell ref="AF78:AG78"/>
    <mergeCell ref="AH78:AS78"/>
    <mergeCell ref="AU78:BN78"/>
    <mergeCell ref="BO78:BY78"/>
    <mergeCell ref="C81:AG81"/>
    <mergeCell ref="AH81:AS81"/>
    <mergeCell ref="AU81:BY81"/>
    <mergeCell ref="C85:AG85"/>
    <mergeCell ref="AH85:AS85"/>
    <mergeCell ref="AU85:BY85"/>
    <mergeCell ref="BZ85:CK85"/>
    <mergeCell ref="C86:AG86"/>
    <mergeCell ref="AH86:AS86"/>
    <mergeCell ref="AU86:BY86"/>
    <mergeCell ref="BZ86:CK86"/>
    <mergeCell ref="C83:AG83"/>
    <mergeCell ref="AH83:AS83"/>
    <mergeCell ref="AU83:BY83"/>
    <mergeCell ref="BZ83:CK83"/>
    <mergeCell ref="C84:AG84"/>
    <mergeCell ref="AH84:AS84"/>
    <mergeCell ref="BZ84:CK84"/>
    <mergeCell ref="AU84:BI84"/>
    <mergeCell ref="BJ84:BY84"/>
    <mergeCell ref="C92:AS92"/>
    <mergeCell ref="AT92:CK92"/>
    <mergeCell ref="C93:AS93"/>
    <mergeCell ref="AT93:CK93"/>
    <mergeCell ref="C94:AS94"/>
    <mergeCell ref="AT94:CK94"/>
    <mergeCell ref="C87:AA87"/>
    <mergeCell ref="AB87:AS87"/>
    <mergeCell ref="AU87:BS87"/>
    <mergeCell ref="BT87:CK87"/>
    <mergeCell ref="C89:CK89"/>
    <mergeCell ref="C91:AS91"/>
    <mergeCell ref="AT91:CK91"/>
    <mergeCell ref="C96:CK96"/>
    <mergeCell ref="C98:AS98"/>
    <mergeCell ref="AU98:CK98"/>
    <mergeCell ref="C99:X99"/>
    <mergeCell ref="Y99:AS99"/>
    <mergeCell ref="AU99:BP100"/>
    <mergeCell ref="BQ99:CK100"/>
    <mergeCell ref="C100:X100"/>
    <mergeCell ref="Y100:AS100"/>
    <mergeCell ref="C104:CK104"/>
    <mergeCell ref="C106:CK109"/>
    <mergeCell ref="C110:CK111"/>
    <mergeCell ref="C113:CK113"/>
    <mergeCell ref="C123:AA123"/>
    <mergeCell ref="AF123:BI123"/>
    <mergeCell ref="BN123:CK123"/>
    <mergeCell ref="C101:X101"/>
    <mergeCell ref="Y101:AS101"/>
    <mergeCell ref="AU101:BP101"/>
    <mergeCell ref="BQ101:CK101"/>
    <mergeCell ref="C102:X102"/>
    <mergeCell ref="Y102:AS102"/>
    <mergeCell ref="AU102:BP102"/>
    <mergeCell ref="BQ102:CK102"/>
    <mergeCell ref="C115:CK119"/>
    <mergeCell ref="CV127:FK127"/>
    <mergeCell ref="C131:CK131"/>
    <mergeCell ref="C132:CK132"/>
    <mergeCell ref="C133:CK133"/>
    <mergeCell ref="C124:AA124"/>
    <mergeCell ref="AF124:BI124"/>
    <mergeCell ref="BN124:CK124"/>
    <mergeCell ref="C127:AA127"/>
    <mergeCell ref="BN127:CK127"/>
    <mergeCell ref="C128:AA128"/>
    <mergeCell ref="AF128:BI128"/>
    <mergeCell ref="BN128:CK128"/>
    <mergeCell ref="C19:W20"/>
    <mergeCell ref="X19:AO20"/>
    <mergeCell ref="C31:W31"/>
    <mergeCell ref="C30:W30"/>
    <mergeCell ref="C29:W29"/>
    <mergeCell ref="C28:W28"/>
    <mergeCell ref="C27:W27"/>
    <mergeCell ref="C26:W26"/>
    <mergeCell ref="C25:W25"/>
    <mergeCell ref="C21:CK21"/>
    <mergeCell ref="BR31:BT31"/>
    <mergeCell ref="BU31:BW31"/>
    <mergeCell ref="CD31:CK31"/>
    <mergeCell ref="AW31:AX31"/>
    <mergeCell ref="AY31:BE31"/>
    <mergeCell ref="BO31:BQ31"/>
    <mergeCell ref="BL22:BN22"/>
    <mergeCell ref="CD29:CK29"/>
    <mergeCell ref="AW29:AX29"/>
    <mergeCell ref="AY29:BE29"/>
    <mergeCell ref="BF29:BH29"/>
    <mergeCell ref="BI29:BK29"/>
    <mergeCell ref="AP31:AQ31"/>
    <mergeCell ref="AR31:AS31"/>
    <mergeCell ref="D33:CK33"/>
    <mergeCell ref="BX22:BZ22"/>
    <mergeCell ref="X25:AO25"/>
    <mergeCell ref="X26:AO26"/>
    <mergeCell ref="X27:AO27"/>
    <mergeCell ref="X28:AO28"/>
    <mergeCell ref="X29:AO29"/>
    <mergeCell ref="X30:AO30"/>
    <mergeCell ref="X31:AO31"/>
    <mergeCell ref="BU32:CC32"/>
    <mergeCell ref="CD32:CK32"/>
    <mergeCell ref="AT31:AV31"/>
    <mergeCell ref="BL30:BN30"/>
    <mergeCell ref="BO30:BQ30"/>
    <mergeCell ref="BR30:BT30"/>
    <mergeCell ref="BU30:BW30"/>
    <mergeCell ref="CD30:CK30"/>
    <mergeCell ref="AW30:AX30"/>
    <mergeCell ref="AY30:BE30"/>
    <mergeCell ref="BF30:BH30"/>
    <mergeCell ref="BI30:BK30"/>
    <mergeCell ref="AP30:AQ30"/>
    <mergeCell ref="AR30:AS30"/>
    <mergeCell ref="AT30:AV30"/>
  </mergeCells>
  <conditionalFormatting sqref="BC75:BN75">
    <cfRule type="containsText" dxfId="0" priority="1" operator="containsText" text="ERROR ENTRE VALOR VIVIENDA Y FINANCIACION TOTAL">
      <formula>NOT(ISERROR(SEARCH("ERROR ENTRE VALOR VIVIENDA Y FINANCIACION TOTAL",BC75)))</formula>
    </cfRule>
  </conditionalFormatting>
  <pageMargins left="0.31496062992125984" right="0.31496062992125984" top="0.74803149606299213" bottom="0.74803149606299213" header="0.31496062992125984" footer="0.31496062992125984"/>
  <pageSetup paperSize="187" scale="60"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A70"/>
  <sheetViews>
    <sheetView showGridLines="0" showZeros="0" view="pageBreakPreview" zoomScale="150" zoomScaleNormal="150" workbookViewId="0">
      <selection activeCell="E34" sqref="E34"/>
    </sheetView>
  </sheetViews>
  <sheetFormatPr baseColWidth="10" defaultRowHeight="12.75" x14ac:dyDescent="0.2"/>
  <cols>
    <col min="1" max="1" width="3.42578125" customWidth="1"/>
    <col min="2" max="2" width="4.140625" customWidth="1"/>
    <col min="3" max="3" width="4.85546875" customWidth="1"/>
    <col min="4" max="4" width="5.140625" customWidth="1"/>
    <col min="5" max="5" width="4.140625" customWidth="1"/>
    <col min="6" max="10" width="3.7109375" customWidth="1"/>
    <col min="11" max="11" width="4.5703125" style="108" customWidth="1"/>
    <col min="12" max="13" width="3.7109375" customWidth="1"/>
    <col min="14" max="14" width="4.42578125" customWidth="1"/>
    <col min="15" max="15" width="4.140625" customWidth="1"/>
    <col min="16" max="16" width="3.28515625" customWidth="1"/>
    <col min="17" max="17" width="3.140625" customWidth="1"/>
    <col min="18" max="19" width="3.7109375" customWidth="1"/>
    <col min="20" max="20" width="4.140625" customWidth="1"/>
    <col min="21" max="22" width="3.7109375" customWidth="1"/>
    <col min="23" max="23" width="4.28515625" customWidth="1"/>
    <col min="24" max="24" width="4.7109375" customWidth="1"/>
    <col min="25" max="25" width="4.42578125" customWidth="1"/>
    <col min="26" max="26" width="4.7109375" customWidth="1"/>
    <col min="27" max="27" width="4.140625" customWidth="1"/>
  </cols>
  <sheetData>
    <row r="1" spans="2:27" ht="17.25" customHeight="1" x14ac:dyDescent="0.25">
      <c r="K1" s="365" t="s">
        <v>209</v>
      </c>
      <c r="L1" s="366"/>
      <c r="M1" s="366"/>
      <c r="N1" s="366"/>
      <c r="O1" s="366"/>
      <c r="P1" s="366"/>
      <c r="Q1" s="366"/>
      <c r="R1" s="366"/>
      <c r="S1" s="366"/>
      <c r="T1" s="366"/>
      <c r="U1" s="366"/>
      <c r="V1" s="366"/>
      <c r="W1" s="366"/>
      <c r="X1" s="366"/>
      <c r="Y1" s="366"/>
      <c r="Z1" s="366"/>
      <c r="AA1" s="366"/>
    </row>
    <row r="2" spans="2:27" ht="15.75" x14ac:dyDescent="0.25">
      <c r="K2" s="365" t="s">
        <v>210</v>
      </c>
      <c r="L2" s="366"/>
      <c r="M2" s="366"/>
      <c r="N2" s="366"/>
      <c r="O2" s="366"/>
      <c r="P2" s="366"/>
      <c r="Q2" s="366"/>
      <c r="R2" s="366"/>
      <c r="S2" s="366"/>
      <c r="T2" s="366"/>
      <c r="U2" s="366"/>
      <c r="V2" s="366"/>
      <c r="W2" s="366"/>
      <c r="X2" s="366"/>
      <c r="Y2" s="366"/>
      <c r="Z2" s="366"/>
      <c r="AA2" s="366"/>
    </row>
    <row r="3" spans="2:27" ht="15.75" x14ac:dyDescent="0.25">
      <c r="K3" s="367" t="s">
        <v>77</v>
      </c>
      <c r="L3" s="366"/>
      <c r="M3" s="366"/>
      <c r="N3" s="366"/>
      <c r="O3" s="366"/>
      <c r="P3" s="366"/>
      <c r="Q3" s="366"/>
      <c r="R3" s="366"/>
      <c r="S3" s="366"/>
      <c r="T3" s="366"/>
      <c r="U3" s="366"/>
      <c r="V3" s="366"/>
      <c r="W3" s="366"/>
      <c r="X3" s="366"/>
      <c r="Y3" s="366"/>
      <c r="Z3" s="366"/>
      <c r="AA3" s="366"/>
    </row>
    <row r="4" spans="2:27" x14ac:dyDescent="0.2">
      <c r="K4"/>
      <c r="L4" s="36"/>
    </row>
    <row r="5" spans="2:27" ht="12.75" customHeight="1" x14ac:dyDescent="0.2">
      <c r="B5" s="364" t="s">
        <v>66</v>
      </c>
      <c r="C5" s="364"/>
      <c r="D5" s="364"/>
      <c r="E5" s="364"/>
      <c r="F5" s="189">
        <f>+'Formulario 2024'!AP57</f>
        <v>0</v>
      </c>
      <c r="G5" s="189"/>
      <c r="H5" s="189"/>
      <c r="I5" s="189"/>
      <c r="J5" s="189"/>
      <c r="K5" s="3" t="s">
        <v>76</v>
      </c>
      <c r="M5" s="363">
        <f>+'Formulario 2024'!BI66</f>
        <v>0</v>
      </c>
      <c r="N5" s="363"/>
      <c r="O5" s="363"/>
      <c r="P5" s="363"/>
      <c r="Q5" s="363"/>
      <c r="R5" s="363"/>
      <c r="S5" s="363"/>
      <c r="T5" s="363"/>
      <c r="U5" s="363"/>
      <c r="V5" s="363"/>
      <c r="W5" s="363"/>
      <c r="X5" s="363"/>
      <c r="Y5" s="348" t="s">
        <v>67</v>
      </c>
      <c r="Z5" s="348"/>
      <c r="AA5" s="348"/>
    </row>
    <row r="6" spans="2:27" x14ac:dyDescent="0.2">
      <c r="B6" s="4"/>
      <c r="C6" s="4"/>
      <c r="D6" s="4"/>
      <c r="E6" s="4"/>
      <c r="F6" s="31"/>
      <c r="G6" s="29"/>
      <c r="H6" s="29"/>
      <c r="I6" s="29"/>
      <c r="J6" s="29"/>
      <c r="K6"/>
    </row>
    <row r="7" spans="2:27" ht="12.75" customHeight="1" x14ac:dyDescent="0.2">
      <c r="B7" s="189">
        <f>+'Formulario 2024'!C22</f>
        <v>0</v>
      </c>
      <c r="C7" s="147"/>
      <c r="D7" s="147"/>
      <c r="E7" s="147"/>
      <c r="F7" s="147"/>
      <c r="G7" s="147"/>
      <c r="H7" s="147"/>
      <c r="I7" s="147"/>
      <c r="J7" s="147"/>
      <c r="K7" s="147"/>
      <c r="L7" s="147"/>
      <c r="M7" s="147"/>
      <c r="N7" s="147"/>
      <c r="O7" s="369"/>
      <c r="P7" s="369"/>
      <c r="Q7" s="368" t="s">
        <v>68</v>
      </c>
      <c r="R7" s="368"/>
      <c r="S7" s="368"/>
      <c r="T7" s="368"/>
      <c r="U7" s="368"/>
      <c r="V7" s="368"/>
      <c r="W7" s="368"/>
      <c r="X7" s="368"/>
      <c r="Y7" s="368"/>
      <c r="Z7" s="368"/>
      <c r="AA7" s="368"/>
    </row>
    <row r="8" spans="2:27" x14ac:dyDescent="0.2">
      <c r="E8" s="5"/>
      <c r="F8" s="4"/>
      <c r="G8" s="4"/>
      <c r="H8" s="4"/>
      <c r="K8"/>
    </row>
    <row r="9" spans="2:27" x14ac:dyDescent="0.2">
      <c r="B9" t="s">
        <v>69</v>
      </c>
      <c r="E9" s="354">
        <f>+'Formulario 2024'!AY22</f>
        <v>0</v>
      </c>
      <c r="F9" s="147"/>
      <c r="G9" s="147"/>
      <c r="H9" s="147"/>
      <c r="I9" t="s">
        <v>70</v>
      </c>
      <c r="K9"/>
      <c r="L9" s="371"/>
      <c r="M9" s="371"/>
      <c r="N9" s="371"/>
      <c r="O9" s="371"/>
      <c r="P9" s="371"/>
      <c r="R9" s="370" t="s">
        <v>214</v>
      </c>
      <c r="S9" s="343"/>
      <c r="T9" s="343"/>
      <c r="U9" s="343"/>
      <c r="V9" s="343"/>
      <c r="W9" s="343"/>
      <c r="X9" s="343"/>
      <c r="Y9" s="343"/>
      <c r="Z9" s="343"/>
      <c r="AA9" s="343"/>
    </row>
    <row r="10" spans="2:27" x14ac:dyDescent="0.2">
      <c r="B10" s="4"/>
      <c r="C10" s="4"/>
      <c r="D10" s="4"/>
      <c r="E10" s="4"/>
      <c r="K10"/>
      <c r="W10" s="4"/>
      <c r="X10" s="4"/>
      <c r="Y10" s="4"/>
      <c r="Z10" s="4"/>
      <c r="AA10" s="4"/>
    </row>
    <row r="11" spans="2:27" x14ac:dyDescent="0.2">
      <c r="B11" s="189" t="str">
        <f>IF(ISERROR(IF(VLOOKUP(2,'Formulario 2024'!B24:C31,1,FALSE)=2,VLOOKUP(2,'Formulario 2024'!B24:C31,2,FALSE),'Formulario 2024'!C3:C24)),"SIN CÓNYUGE O COMPAÑERO A",'Formulario 2024'!C24)</f>
        <v>SIN CÓNYUGE O COMPAÑERO A</v>
      </c>
      <c r="C11" s="147"/>
      <c r="D11" s="147"/>
      <c r="E11" s="147"/>
      <c r="F11" s="147"/>
      <c r="G11" s="147"/>
      <c r="H11" s="147"/>
      <c r="I11" s="147"/>
      <c r="J11" s="147"/>
      <c r="K11" s="147"/>
      <c r="L11" s="147"/>
      <c r="M11" s="147"/>
      <c r="N11" s="347" t="s">
        <v>213</v>
      </c>
      <c r="O11" s="348"/>
      <c r="P11" s="348"/>
      <c r="Q11" s="348"/>
      <c r="R11" s="348"/>
      <c r="S11" s="348"/>
      <c r="T11" s="348"/>
      <c r="U11" s="348"/>
      <c r="V11" s="348"/>
      <c r="W11" s="348"/>
      <c r="X11" s="348"/>
      <c r="Y11" s="348"/>
      <c r="Z11" s="348"/>
      <c r="AA11" s="348"/>
    </row>
    <row r="12" spans="2:27" x14ac:dyDescent="0.2">
      <c r="K12"/>
      <c r="N12" s="7"/>
      <c r="O12" s="7"/>
      <c r="P12" s="7"/>
      <c r="Q12" s="7"/>
      <c r="R12" s="7"/>
      <c r="S12" s="7"/>
      <c r="T12" s="7"/>
      <c r="U12" s="7"/>
      <c r="V12" s="7"/>
      <c r="W12" s="7"/>
      <c r="X12" s="7"/>
      <c r="Y12" s="7"/>
      <c r="Z12" s="7"/>
      <c r="AA12" s="7"/>
    </row>
    <row r="13" spans="2:27" ht="12.75" customHeight="1" x14ac:dyDescent="0.2">
      <c r="B13" s="19" t="s">
        <v>212</v>
      </c>
      <c r="C13" s="354" t="str">
        <f>IF('Formulario 2024'!BF24=2,'Formulario 2024'!AY24," ")</f>
        <v xml:space="preserve"> </v>
      </c>
      <c r="D13" s="354"/>
      <c r="E13" s="354"/>
      <c r="F13" s="354"/>
      <c r="G13" s="354"/>
      <c r="H13" s="354"/>
      <c r="I13" t="s">
        <v>70</v>
      </c>
      <c r="K13"/>
      <c r="L13" s="353"/>
      <c r="M13" s="353"/>
      <c r="N13" s="353"/>
      <c r="O13" s="353"/>
      <c r="P13" s="353"/>
      <c r="Q13" t="s">
        <v>71</v>
      </c>
      <c r="R13" s="20"/>
      <c r="S13" s="20"/>
      <c r="U13" s="30"/>
      <c r="V13" s="189">
        <f>+'Formulario 2024'!P41</f>
        <v>0</v>
      </c>
      <c r="W13" s="147"/>
      <c r="X13" s="147"/>
      <c r="Y13" s="147"/>
      <c r="Z13" s="147"/>
      <c r="AA13" s="147"/>
    </row>
    <row r="14" spans="2:27" x14ac:dyDescent="0.2">
      <c r="K14" s="89"/>
    </row>
    <row r="15" spans="2:27" x14ac:dyDescent="0.2">
      <c r="B15" s="19" t="s">
        <v>235</v>
      </c>
      <c r="K15"/>
      <c r="M15" s="89"/>
      <c r="N15" s="90"/>
      <c r="O15" s="90"/>
      <c r="P15" s="90"/>
      <c r="Q15" s="90"/>
      <c r="R15" s="90"/>
      <c r="S15" s="90"/>
      <c r="T15" s="90"/>
      <c r="U15" s="90"/>
      <c r="V15" s="90"/>
      <c r="W15" s="90"/>
      <c r="X15" s="90"/>
      <c r="Y15" s="90"/>
      <c r="Z15" s="90"/>
      <c r="AA15" s="90"/>
    </row>
    <row r="16" spans="2:27" ht="6.75" customHeight="1" x14ac:dyDescent="0.2">
      <c r="B16" s="19"/>
      <c r="K16"/>
      <c r="M16" s="89"/>
      <c r="N16" s="90"/>
      <c r="O16" s="90"/>
      <c r="P16" s="90"/>
      <c r="Q16" s="90"/>
      <c r="R16" s="90"/>
      <c r="S16" s="90"/>
      <c r="T16" s="90"/>
      <c r="U16" s="90"/>
      <c r="V16" s="90"/>
      <c r="W16" s="90"/>
      <c r="X16" s="90"/>
      <c r="Y16" s="90"/>
      <c r="Z16" s="90"/>
      <c r="AA16" s="90"/>
    </row>
    <row r="17" spans="2:27" ht="15.75" customHeight="1" x14ac:dyDescent="0.2">
      <c r="B17" s="359" t="s">
        <v>277</v>
      </c>
      <c r="C17" s="360"/>
      <c r="D17" s="360"/>
      <c r="E17" s="360"/>
      <c r="F17" s="361"/>
      <c r="G17" s="362"/>
      <c r="H17" s="115"/>
      <c r="I17" s="115"/>
      <c r="J17" s="115"/>
      <c r="K17" s="358" t="s">
        <v>236</v>
      </c>
      <c r="L17" s="272"/>
      <c r="M17" s="272"/>
      <c r="N17" s="272"/>
      <c r="O17" s="272"/>
      <c r="P17" s="272"/>
      <c r="Q17" s="272"/>
      <c r="R17" s="272"/>
      <c r="S17" s="272"/>
      <c r="T17" s="272"/>
      <c r="U17" s="116" t="s">
        <v>0</v>
      </c>
      <c r="V17" s="355"/>
      <c r="W17" s="356"/>
      <c r="X17" s="107"/>
      <c r="Y17" s="116" t="s">
        <v>1</v>
      </c>
      <c r="Z17" s="355"/>
      <c r="AA17" s="357"/>
    </row>
    <row r="18" spans="2:27" ht="18" customHeight="1" x14ac:dyDescent="0.2">
      <c r="B18" s="349"/>
      <c r="C18" s="350"/>
      <c r="D18" s="350"/>
      <c r="E18" s="350"/>
      <c r="F18" s="350"/>
      <c r="G18" s="350"/>
      <c r="H18" s="350"/>
      <c r="I18" s="350"/>
      <c r="J18" s="350"/>
      <c r="K18" s="350"/>
      <c r="L18" s="350"/>
      <c r="M18" s="350"/>
      <c r="N18" s="350"/>
      <c r="O18" s="350"/>
      <c r="P18" s="350"/>
      <c r="Q18" s="350"/>
      <c r="R18" s="350"/>
      <c r="S18" s="350"/>
      <c r="T18" s="350"/>
      <c r="U18" s="350"/>
      <c r="V18" s="350"/>
      <c r="W18" s="350"/>
      <c r="X18" s="350"/>
      <c r="Y18" s="350"/>
      <c r="Z18" s="350"/>
      <c r="AA18" s="350"/>
    </row>
    <row r="19" spans="2:27" ht="9" customHeight="1" x14ac:dyDescent="0.2">
      <c r="B19" s="1"/>
      <c r="C19" s="1"/>
      <c r="D19" s="1"/>
      <c r="E19" s="1"/>
      <c r="F19" s="1"/>
      <c r="G19" s="1"/>
      <c r="H19" s="1"/>
      <c r="I19" s="1"/>
      <c r="J19" s="1"/>
      <c r="K19" s="1"/>
      <c r="L19" s="1"/>
      <c r="M19" s="1"/>
      <c r="N19" s="1"/>
      <c r="O19" s="1"/>
      <c r="P19" s="1"/>
      <c r="Q19" s="1"/>
      <c r="R19" s="1"/>
      <c r="S19" s="1"/>
      <c r="T19" s="1"/>
      <c r="U19" s="1"/>
      <c r="V19" s="1"/>
      <c r="W19" s="1"/>
      <c r="X19" s="1"/>
      <c r="Y19" s="1"/>
      <c r="Z19" s="1"/>
      <c r="AA19" s="1"/>
    </row>
    <row r="20" spans="2:27" x14ac:dyDescent="0.2">
      <c r="B20" s="351"/>
      <c r="C20" s="352"/>
      <c r="D20" s="352"/>
      <c r="E20" s="352"/>
      <c r="F20" s="352"/>
      <c r="G20" s="352"/>
      <c r="H20" s="352"/>
      <c r="I20" s="352"/>
      <c r="J20" s="352"/>
      <c r="K20" s="352"/>
      <c r="L20" s="352"/>
      <c r="M20" s="352"/>
      <c r="N20" s="352"/>
      <c r="O20" s="352"/>
      <c r="P20" s="352"/>
      <c r="Q20" s="352"/>
      <c r="R20" s="352"/>
      <c r="S20" s="352"/>
      <c r="T20" s="352"/>
      <c r="U20" s="352"/>
      <c r="V20" s="352"/>
      <c r="W20" s="352"/>
      <c r="X20" s="352"/>
      <c r="Y20" s="352"/>
      <c r="Z20" s="352"/>
      <c r="AA20" s="352"/>
    </row>
    <row r="21" spans="2:27" x14ac:dyDescent="0.2">
      <c r="B21" s="1"/>
      <c r="C21" s="1"/>
      <c r="D21" s="1"/>
      <c r="E21" s="1"/>
      <c r="F21" s="1"/>
      <c r="G21" s="1"/>
      <c r="H21" s="1"/>
      <c r="I21" s="1"/>
      <c r="J21" s="1"/>
      <c r="K21" s="1"/>
      <c r="L21" s="1"/>
      <c r="M21" s="1"/>
      <c r="N21" s="1"/>
      <c r="O21" s="1"/>
      <c r="P21" s="1"/>
      <c r="Q21" s="1"/>
      <c r="R21" s="1"/>
      <c r="S21" s="1"/>
      <c r="T21" s="1"/>
      <c r="U21" s="1"/>
      <c r="V21" s="1"/>
      <c r="W21" s="1"/>
      <c r="X21" s="1"/>
      <c r="Y21" s="1"/>
      <c r="Z21" s="1"/>
      <c r="AA21" s="1"/>
    </row>
    <row r="22" spans="2:27" x14ac:dyDescent="0.2">
      <c r="B22" s="352"/>
      <c r="C22" s="352"/>
      <c r="D22" s="352"/>
      <c r="E22" s="352"/>
      <c r="F22" s="352"/>
      <c r="G22" s="352"/>
      <c r="H22" s="352"/>
      <c r="I22" s="352"/>
      <c r="J22" s="352"/>
      <c r="K22" s="352"/>
      <c r="L22" s="352"/>
      <c r="M22" s="352"/>
      <c r="N22" s="352"/>
      <c r="O22" s="352"/>
      <c r="P22" s="352"/>
      <c r="Q22" s="352"/>
      <c r="R22" s="352"/>
      <c r="S22" s="352"/>
      <c r="T22" s="352"/>
      <c r="U22" s="352"/>
      <c r="V22" s="352"/>
      <c r="W22" s="352"/>
      <c r="X22" s="352"/>
      <c r="Y22" s="352"/>
      <c r="Z22" s="352"/>
      <c r="AA22" s="352"/>
    </row>
    <row r="23" spans="2:27" s="21" customFormat="1" ht="7.5" customHeight="1" x14ac:dyDescent="0.2">
      <c r="B23" s="90"/>
      <c r="C23" s="90"/>
      <c r="D23" s="90"/>
      <c r="E23" s="90"/>
      <c r="F23" s="90"/>
      <c r="G23" s="90"/>
      <c r="H23" s="90"/>
      <c r="I23" s="90"/>
      <c r="J23" s="90"/>
      <c r="K23" s="90"/>
      <c r="L23" s="90"/>
      <c r="M23" s="90"/>
      <c r="N23" s="90"/>
      <c r="O23" s="90"/>
      <c r="P23" s="90"/>
      <c r="Q23" s="90"/>
      <c r="R23" s="90"/>
      <c r="S23" s="90"/>
      <c r="T23" s="90"/>
      <c r="U23" s="90"/>
      <c r="V23" s="90"/>
      <c r="W23" s="90"/>
      <c r="X23" s="90"/>
      <c r="Y23" s="90"/>
      <c r="Z23" s="90"/>
      <c r="AA23" s="90"/>
    </row>
    <row r="24" spans="2:27" x14ac:dyDescent="0.2">
      <c r="B24" s="377" t="s">
        <v>246</v>
      </c>
      <c r="C24" s="378"/>
      <c r="D24" s="378"/>
      <c r="E24" s="378"/>
      <c r="F24" s="378"/>
      <c r="G24" s="378"/>
      <c r="H24" s="378"/>
      <c r="I24" s="378"/>
      <c r="J24" s="378"/>
      <c r="K24" s="378"/>
      <c r="L24" s="378"/>
      <c r="M24" s="378"/>
      <c r="N24" s="378"/>
      <c r="O24" s="378"/>
      <c r="P24" s="378"/>
      <c r="Q24" s="378"/>
      <c r="R24" s="378"/>
      <c r="S24" s="378"/>
      <c r="T24" s="378"/>
      <c r="U24" s="378"/>
      <c r="V24" s="378"/>
      <c r="W24" s="378"/>
      <c r="X24" s="378"/>
      <c r="Y24" s="378"/>
      <c r="Z24" s="378"/>
      <c r="AA24" s="379"/>
    </row>
    <row r="25" spans="2:27" x14ac:dyDescent="0.2">
      <c r="B25" s="380" t="s">
        <v>237</v>
      </c>
      <c r="C25" s="381"/>
      <c r="D25" s="381"/>
      <c r="E25" s="381"/>
      <c r="F25" s="381"/>
      <c r="G25" s="381"/>
      <c r="H25" s="381"/>
      <c r="I25" s="381"/>
      <c r="J25" s="381"/>
      <c r="K25" s="381"/>
      <c r="L25" s="381"/>
      <c r="M25" s="381"/>
      <c r="N25" s="381"/>
      <c r="O25" s="381"/>
      <c r="P25" s="381"/>
      <c r="Q25" s="381"/>
      <c r="R25" s="381"/>
      <c r="S25" s="381"/>
      <c r="T25" s="381"/>
      <c r="U25" s="381"/>
      <c r="V25" s="381"/>
      <c r="W25" s="381"/>
      <c r="X25" s="381"/>
      <c r="Y25" s="381"/>
      <c r="Z25" s="381"/>
      <c r="AA25" s="382"/>
    </row>
    <row r="26" spans="2:27" x14ac:dyDescent="0.2">
      <c r="B26" s="383"/>
      <c r="C26" s="384"/>
      <c r="D26" s="384"/>
      <c r="E26" s="384"/>
      <c r="F26" s="384"/>
      <c r="G26" s="384"/>
      <c r="H26" s="384"/>
      <c r="I26" s="384"/>
      <c r="J26" s="384"/>
      <c r="K26" s="384"/>
      <c r="L26" s="384"/>
      <c r="M26" s="384"/>
      <c r="N26" s="384"/>
      <c r="O26" s="384"/>
      <c r="P26" s="384"/>
      <c r="Q26" s="384"/>
      <c r="R26" s="384"/>
      <c r="S26" s="384"/>
      <c r="T26" s="384"/>
      <c r="U26" s="384"/>
      <c r="V26" s="384"/>
      <c r="W26" s="384"/>
      <c r="X26" s="384"/>
      <c r="Y26" s="384"/>
      <c r="Z26" s="384"/>
      <c r="AA26" s="385"/>
    </row>
    <row r="27" spans="2:27" ht="7.5" customHeight="1" x14ac:dyDescent="0.2">
      <c r="B27" s="109"/>
      <c r="C27" s="109"/>
      <c r="D27" s="109"/>
      <c r="E27" s="109"/>
      <c r="F27" s="109"/>
      <c r="G27" s="109"/>
      <c r="H27" s="109"/>
      <c r="I27" s="109"/>
      <c r="J27" s="109"/>
      <c r="K27" s="109"/>
      <c r="L27" s="109"/>
      <c r="M27" s="109"/>
      <c r="N27" s="109"/>
      <c r="O27" s="109"/>
      <c r="P27" s="109"/>
      <c r="Q27" s="109"/>
      <c r="R27" s="109"/>
      <c r="S27" s="109"/>
      <c r="T27" s="109"/>
      <c r="U27" s="109"/>
      <c r="V27" s="109"/>
      <c r="W27" s="109"/>
      <c r="X27" s="109"/>
      <c r="Y27" s="109"/>
      <c r="Z27" s="109"/>
      <c r="AA27" s="109"/>
    </row>
    <row r="28" spans="2:27" ht="19.5" customHeight="1" x14ac:dyDescent="0.2">
      <c r="B28" s="342" t="s">
        <v>223</v>
      </c>
      <c r="C28" s="370"/>
      <c r="D28" s="370"/>
      <c r="E28" s="370"/>
      <c r="F28" s="370"/>
      <c r="G28" s="370"/>
      <c r="H28" s="372"/>
      <c r="I28" s="372"/>
      <c r="J28" s="372"/>
      <c r="K28" s="372"/>
      <c r="L28" s="372"/>
      <c r="M28" s="372"/>
      <c r="N28" s="372"/>
      <c r="O28" s="372"/>
      <c r="P28" s="372"/>
      <c r="Q28" s="372"/>
      <c r="R28" s="372"/>
      <c r="S28" s="373" t="s">
        <v>224</v>
      </c>
      <c r="T28" s="374"/>
      <c r="U28" s="374"/>
      <c r="V28" s="374"/>
      <c r="W28" s="374"/>
      <c r="X28" s="374"/>
      <c r="Y28" s="374"/>
      <c r="Z28" s="374"/>
      <c r="AA28" s="374"/>
    </row>
    <row r="29" spans="2:27" x14ac:dyDescent="0.2">
      <c r="K29" s="91"/>
    </row>
    <row r="30" spans="2:27" x14ac:dyDescent="0.2">
      <c r="B30" s="375"/>
      <c r="C30" s="376"/>
      <c r="D30" s="344" t="s">
        <v>225</v>
      </c>
      <c r="E30" s="345"/>
      <c r="F30" s="346"/>
      <c r="G30" s="346"/>
      <c r="H30" s="346"/>
      <c r="I30" s="346"/>
      <c r="J30" s="346"/>
      <c r="K30" s="345" t="s">
        <v>226</v>
      </c>
      <c r="L30" s="345"/>
      <c r="M30" s="345"/>
      <c r="N30" s="345"/>
      <c r="O30" s="345"/>
      <c r="P30" s="345"/>
      <c r="Q30" s="345"/>
      <c r="R30" s="345"/>
      <c r="S30" s="345"/>
      <c r="T30" s="345"/>
      <c r="U30" s="345"/>
      <c r="V30" s="345"/>
      <c r="W30" s="345"/>
      <c r="X30" s="345"/>
      <c r="Y30" s="92"/>
      <c r="Z30" s="344" t="s">
        <v>228</v>
      </c>
      <c r="AA30" s="345"/>
    </row>
    <row r="31" spans="2:27" x14ac:dyDescent="0.2">
      <c r="K31" s="89"/>
    </row>
    <row r="32" spans="2:27" x14ac:dyDescent="0.2">
      <c r="B32" s="93"/>
      <c r="C32" s="344" t="s">
        <v>227</v>
      </c>
      <c r="D32" s="345"/>
      <c r="E32" s="342" t="s">
        <v>233</v>
      </c>
      <c r="F32" s="343"/>
      <c r="G32" s="343"/>
      <c r="H32" s="343"/>
      <c r="I32" s="343"/>
      <c r="J32" s="343"/>
      <c r="K32" s="343"/>
      <c r="L32" s="343"/>
      <c r="M32" s="343"/>
      <c r="N32" s="343"/>
      <c r="O32" s="343"/>
      <c r="P32" s="343"/>
      <c r="Q32" s="343"/>
      <c r="R32" s="343"/>
      <c r="S32" s="343"/>
      <c r="T32" s="90"/>
      <c r="U32" s="90"/>
      <c r="V32" s="90"/>
      <c r="W32" s="90"/>
      <c r="X32" s="90"/>
      <c r="Y32" s="90"/>
      <c r="Z32" s="90"/>
      <c r="AA32" s="90"/>
    </row>
    <row r="33" spans="2:27" x14ac:dyDescent="0.2">
      <c r="K33" s="89"/>
    </row>
    <row r="34" spans="2:27" x14ac:dyDescent="0.2">
      <c r="B34" s="342" t="s">
        <v>229</v>
      </c>
      <c r="C34" s="370"/>
      <c r="D34" s="370"/>
      <c r="E34" s="93"/>
      <c r="F34" s="90"/>
      <c r="G34" s="342" t="s">
        <v>230</v>
      </c>
      <c r="H34" s="370"/>
      <c r="I34" s="370"/>
      <c r="J34" s="370"/>
      <c r="K34" s="93"/>
      <c r="L34" s="90"/>
      <c r="M34" s="342" t="s">
        <v>234</v>
      </c>
      <c r="N34" s="343"/>
      <c r="O34" s="343"/>
      <c r="P34" s="343"/>
      <c r="Q34" s="343"/>
      <c r="R34" s="94"/>
      <c r="S34" s="90"/>
      <c r="T34" s="342" t="s">
        <v>231</v>
      </c>
      <c r="U34" s="343"/>
      <c r="V34" s="343"/>
      <c r="W34" s="93"/>
      <c r="X34" s="90"/>
      <c r="Y34" s="342" t="s">
        <v>232</v>
      </c>
      <c r="Z34" s="343"/>
      <c r="AA34" s="93"/>
    </row>
    <row r="35" spans="2:27" x14ac:dyDescent="0.2">
      <c r="K35" s="91"/>
    </row>
    <row r="36" spans="2:27" x14ac:dyDescent="0.2">
      <c r="B36" s="351"/>
      <c r="C36" s="352"/>
      <c r="D36" s="352"/>
      <c r="E36" s="352"/>
      <c r="F36" s="352"/>
      <c r="G36" s="352"/>
      <c r="H36" s="352"/>
      <c r="I36" s="352"/>
      <c r="J36" s="352"/>
      <c r="K36" s="352"/>
      <c r="L36" s="352"/>
      <c r="M36" s="352"/>
      <c r="N36" s="352"/>
      <c r="O36" s="352"/>
      <c r="P36" s="352"/>
      <c r="Q36" s="352"/>
      <c r="R36" s="352"/>
      <c r="S36" s="352"/>
      <c r="T36" s="352"/>
      <c r="U36" s="352"/>
      <c r="V36" s="352"/>
      <c r="W36" s="352"/>
      <c r="X36" s="352"/>
      <c r="Y36" s="352"/>
      <c r="Z36" s="352"/>
      <c r="AA36" s="352"/>
    </row>
    <row r="37" spans="2:27" x14ac:dyDescent="0.2">
      <c r="K37" s="89"/>
    </row>
    <row r="38" spans="2:27" x14ac:dyDescent="0.2">
      <c r="B38" s="352"/>
      <c r="C38" s="352"/>
      <c r="D38" s="352"/>
      <c r="E38" s="352"/>
      <c r="F38" s="352"/>
      <c r="G38" s="352"/>
      <c r="H38" s="352"/>
      <c r="I38" s="352"/>
      <c r="J38" s="352"/>
      <c r="K38" s="352"/>
      <c r="L38" s="352"/>
      <c r="M38" s="352"/>
      <c r="N38" s="352"/>
      <c r="O38" s="352"/>
      <c r="P38" s="352"/>
      <c r="Q38" s="352"/>
      <c r="R38" s="352"/>
      <c r="S38" s="352"/>
      <c r="T38" s="352"/>
      <c r="U38" s="352"/>
      <c r="V38" s="352"/>
      <c r="W38" s="352"/>
      <c r="X38" s="352"/>
      <c r="Y38" s="352"/>
      <c r="Z38" s="352"/>
      <c r="AA38" s="352"/>
    </row>
    <row r="39" spans="2:27" ht="8.25" customHeight="1" x14ac:dyDescent="0.2">
      <c r="B39" s="90"/>
      <c r="C39" s="90"/>
      <c r="D39" s="90"/>
      <c r="E39" s="90"/>
      <c r="F39" s="90"/>
      <c r="G39" s="90"/>
      <c r="H39" s="90"/>
      <c r="I39" s="90"/>
      <c r="J39" s="90"/>
      <c r="K39" s="90"/>
      <c r="L39" s="90"/>
      <c r="M39" s="90"/>
      <c r="N39" s="90"/>
      <c r="O39" s="90"/>
      <c r="P39" s="90"/>
      <c r="Q39" s="90"/>
      <c r="R39" s="90"/>
      <c r="S39" s="90"/>
      <c r="T39" s="90"/>
      <c r="U39" s="90"/>
      <c r="V39" s="90"/>
      <c r="W39" s="90"/>
      <c r="X39" s="90"/>
      <c r="Y39" s="90"/>
      <c r="Z39" s="90"/>
      <c r="AA39" s="90"/>
    </row>
    <row r="40" spans="2:27" x14ac:dyDescent="0.2">
      <c r="B40" s="386" t="s">
        <v>245</v>
      </c>
      <c r="C40" s="387"/>
      <c r="D40" s="387"/>
      <c r="E40" s="387"/>
      <c r="F40" s="387"/>
      <c r="G40" s="387"/>
      <c r="H40" s="387"/>
      <c r="I40" s="387"/>
      <c r="J40" s="387"/>
      <c r="K40" s="387"/>
      <c r="L40" s="387"/>
      <c r="M40" s="387"/>
      <c r="N40" s="387"/>
      <c r="O40" s="387"/>
      <c r="P40" s="387"/>
      <c r="Q40" s="387"/>
      <c r="R40" s="387"/>
      <c r="S40" s="387"/>
      <c r="T40" s="387"/>
      <c r="U40" s="387"/>
      <c r="V40" s="387"/>
      <c r="W40" s="387"/>
      <c r="X40" s="387"/>
      <c r="Y40" s="387"/>
      <c r="Z40" s="387"/>
      <c r="AA40" s="388"/>
    </row>
    <row r="41" spans="2:27" ht="12.75" customHeight="1" x14ac:dyDescent="0.2">
      <c r="B41" s="389"/>
      <c r="C41" s="390"/>
      <c r="D41" s="390"/>
      <c r="E41" s="390"/>
      <c r="F41" s="390"/>
      <c r="G41" s="390"/>
      <c r="H41" s="390"/>
      <c r="I41" s="390"/>
      <c r="J41" s="390"/>
      <c r="K41" s="390"/>
      <c r="L41" s="390"/>
      <c r="M41" s="390"/>
      <c r="N41" s="390"/>
      <c r="O41" s="390"/>
      <c r="P41" s="390"/>
      <c r="Q41" s="390"/>
      <c r="R41" s="390"/>
      <c r="S41" s="390"/>
      <c r="T41" s="390"/>
      <c r="U41" s="390"/>
      <c r="V41" s="390"/>
      <c r="W41" s="390"/>
      <c r="X41" s="390"/>
      <c r="Y41" s="390"/>
      <c r="Z41" s="390"/>
      <c r="AA41" s="391"/>
    </row>
    <row r="42" spans="2:27" x14ac:dyDescent="0.2">
      <c r="B42" s="389"/>
      <c r="C42" s="390"/>
      <c r="D42" s="390"/>
      <c r="E42" s="390"/>
      <c r="F42" s="390"/>
      <c r="G42" s="390"/>
      <c r="H42" s="390"/>
      <c r="I42" s="390"/>
      <c r="J42" s="390"/>
      <c r="K42" s="390"/>
      <c r="L42" s="390"/>
      <c r="M42" s="390"/>
      <c r="N42" s="390"/>
      <c r="O42" s="390"/>
      <c r="P42" s="390"/>
      <c r="Q42" s="390"/>
      <c r="R42" s="390"/>
      <c r="S42" s="390"/>
      <c r="T42" s="390"/>
      <c r="U42" s="390"/>
      <c r="V42" s="390"/>
      <c r="W42" s="390"/>
      <c r="X42" s="390"/>
      <c r="Y42" s="390"/>
      <c r="Z42" s="390"/>
      <c r="AA42" s="391"/>
    </row>
    <row r="43" spans="2:27" x14ac:dyDescent="0.2">
      <c r="B43" s="392"/>
      <c r="C43" s="393"/>
      <c r="D43" s="393"/>
      <c r="E43" s="393"/>
      <c r="F43" s="393"/>
      <c r="G43" s="393"/>
      <c r="H43" s="393"/>
      <c r="I43" s="393"/>
      <c r="J43" s="393"/>
      <c r="K43" s="393"/>
      <c r="L43" s="393"/>
      <c r="M43" s="393"/>
      <c r="N43" s="393"/>
      <c r="O43" s="393"/>
      <c r="P43" s="393"/>
      <c r="Q43" s="393"/>
      <c r="R43" s="393"/>
      <c r="S43" s="393"/>
      <c r="T43" s="393"/>
      <c r="U43" s="393"/>
      <c r="V43" s="393"/>
      <c r="W43" s="393"/>
      <c r="X43" s="393"/>
      <c r="Y43" s="393"/>
      <c r="Z43" s="393"/>
      <c r="AA43" s="394"/>
    </row>
    <row r="44" spans="2:27" x14ac:dyDescent="0.2">
      <c r="K44" s="91"/>
    </row>
    <row r="45" spans="2:27" x14ac:dyDescent="0.2">
      <c r="B45" s="400" t="s">
        <v>247</v>
      </c>
      <c r="C45" s="401"/>
      <c r="D45" s="401"/>
      <c r="E45" s="401"/>
      <c r="F45" s="401"/>
      <c r="G45" s="401"/>
      <c r="H45" s="401"/>
      <c r="I45" s="401"/>
      <c r="J45" s="401"/>
      <c r="K45" s="401"/>
      <c r="L45" s="401"/>
      <c r="M45" s="401"/>
      <c r="N45" s="401"/>
      <c r="O45" s="401"/>
      <c r="P45" s="401"/>
      <c r="Q45" s="401"/>
      <c r="R45" s="401"/>
      <c r="S45" s="401"/>
      <c r="T45" s="401"/>
      <c r="U45" s="401"/>
      <c r="V45" s="401"/>
      <c r="W45" s="401"/>
      <c r="X45" s="401"/>
      <c r="Y45" s="401"/>
      <c r="Z45" s="401"/>
      <c r="AA45" s="401"/>
    </row>
    <row r="46" spans="2:27" x14ac:dyDescent="0.2">
      <c r="K46" s="89"/>
    </row>
    <row r="47" spans="2:27" x14ac:dyDescent="0.2">
      <c r="B47" s="402" t="s">
        <v>248</v>
      </c>
      <c r="C47" s="364"/>
      <c r="D47" s="364"/>
      <c r="E47" s="364"/>
      <c r="F47" s="364"/>
      <c r="G47" s="364"/>
      <c r="H47" s="364"/>
      <c r="I47" s="364"/>
      <c r="J47" s="364"/>
      <c r="K47" s="364"/>
      <c r="L47" s="364"/>
      <c r="M47" s="364"/>
      <c r="N47" s="364"/>
      <c r="O47" s="364"/>
      <c r="P47" s="364"/>
      <c r="Q47" s="364"/>
      <c r="R47" s="364"/>
      <c r="S47" s="364"/>
      <c r="T47" s="364"/>
      <c r="U47" s="364"/>
      <c r="V47" s="364"/>
      <c r="W47" s="364"/>
      <c r="X47" s="364"/>
      <c r="Y47" s="364"/>
      <c r="Z47" s="364"/>
      <c r="AA47" s="364"/>
    </row>
    <row r="48" spans="2:27" x14ac:dyDescent="0.2">
      <c r="K48" s="89"/>
    </row>
    <row r="49" spans="2:27" x14ac:dyDescent="0.2">
      <c r="B49" s="364" t="s">
        <v>72</v>
      </c>
      <c r="C49" s="364"/>
      <c r="D49" s="364"/>
      <c r="E49" s="364"/>
      <c r="F49" s="364"/>
      <c r="G49" s="364"/>
      <c r="H49" s="364"/>
      <c r="I49" s="364"/>
      <c r="J49" s="364"/>
      <c r="K49" s="364"/>
      <c r="L49" s="364"/>
      <c r="M49" s="364"/>
      <c r="N49" s="364"/>
      <c r="O49" s="364"/>
      <c r="P49" s="364"/>
      <c r="Q49" s="364"/>
      <c r="R49" s="364"/>
      <c r="S49" s="364"/>
      <c r="T49" s="364"/>
      <c r="U49" s="364"/>
      <c r="V49" s="364"/>
      <c r="W49" s="364"/>
      <c r="X49" s="364"/>
      <c r="Y49" s="364"/>
      <c r="Z49" s="364"/>
      <c r="AA49" s="364"/>
    </row>
    <row r="50" spans="2:27" x14ac:dyDescent="0.2">
      <c r="K50" s="89"/>
    </row>
    <row r="51" spans="2:27" x14ac:dyDescent="0.2">
      <c r="K51" s="89"/>
    </row>
    <row r="52" spans="2:27" x14ac:dyDescent="0.2">
      <c r="B52" t="s">
        <v>73</v>
      </c>
      <c r="K52"/>
      <c r="P52" t="s">
        <v>73</v>
      </c>
    </row>
    <row r="53" spans="2:27" x14ac:dyDescent="0.2">
      <c r="K53" s="89"/>
    </row>
    <row r="54" spans="2:27" x14ac:dyDescent="0.2">
      <c r="B54" s="95"/>
      <c r="C54" s="36"/>
      <c r="D54" s="36"/>
      <c r="E54" s="36"/>
      <c r="F54" s="36"/>
      <c r="K54"/>
    </row>
    <row r="55" spans="2:27" x14ac:dyDescent="0.2">
      <c r="B55" s="36"/>
      <c r="C55" s="36"/>
      <c r="D55" s="36"/>
      <c r="E55" s="36"/>
      <c r="F55" s="36"/>
      <c r="K55"/>
    </row>
    <row r="56" spans="2:27" x14ac:dyDescent="0.2">
      <c r="B56" s="96"/>
      <c r="C56" s="96"/>
      <c r="D56" s="96"/>
      <c r="E56" s="96"/>
      <c r="F56" s="96"/>
      <c r="G56" s="97"/>
      <c r="H56" s="97"/>
      <c r="I56" s="97"/>
      <c r="J56" s="97"/>
      <c r="K56" s="97"/>
      <c r="P56" s="40"/>
      <c r="Q56" s="40"/>
      <c r="R56" s="40"/>
      <c r="S56" s="40"/>
      <c r="T56" s="40"/>
      <c r="U56" s="40"/>
      <c r="V56" s="40"/>
      <c r="W56" s="40"/>
      <c r="X56" s="40"/>
      <c r="Y56" s="40"/>
      <c r="Z56" s="40"/>
    </row>
    <row r="57" spans="2:27" ht="12.75" customHeight="1" x14ac:dyDescent="0.2">
      <c r="B57" s="36">
        <f>B7</f>
        <v>0</v>
      </c>
      <c r="C57" s="98"/>
      <c r="D57" s="99"/>
      <c r="E57" s="99"/>
      <c r="F57" s="99"/>
      <c r="G57" s="100"/>
      <c r="H57" s="100"/>
      <c r="I57" s="100"/>
      <c r="J57" s="100"/>
      <c r="K57" s="100"/>
      <c r="L57" s="2"/>
      <c r="M57" s="2"/>
      <c r="N57" s="101"/>
      <c r="O57" s="102"/>
      <c r="P57" s="36" t="str">
        <f>B11</f>
        <v>SIN CÓNYUGE O COMPAÑERO A</v>
      </c>
      <c r="Q57" s="103"/>
      <c r="R57" s="103"/>
      <c r="S57" s="103"/>
      <c r="T57" s="103"/>
      <c r="U57" s="103"/>
      <c r="V57" s="103"/>
      <c r="W57" s="103"/>
      <c r="X57" s="103"/>
      <c r="Y57" s="103"/>
      <c r="Z57" s="103"/>
    </row>
    <row r="58" spans="2:27" x14ac:dyDescent="0.2">
      <c r="B58" s="396" t="s">
        <v>49</v>
      </c>
      <c r="C58" s="396"/>
      <c r="D58" s="397">
        <f>E9</f>
        <v>0</v>
      </c>
      <c r="E58" s="398"/>
      <c r="F58" s="398"/>
      <c r="G58" s="398"/>
      <c r="H58" s="104"/>
      <c r="I58" s="105"/>
      <c r="J58" s="105"/>
      <c r="K58" s="105"/>
      <c r="L58" s="2"/>
      <c r="M58" s="2"/>
      <c r="N58" s="2"/>
      <c r="O58" s="2"/>
      <c r="P58" s="396" t="s">
        <v>49</v>
      </c>
      <c r="Q58" s="396"/>
      <c r="R58" s="399" t="str">
        <f>C13</f>
        <v xml:space="preserve"> </v>
      </c>
      <c r="S58" s="343"/>
      <c r="T58" s="343"/>
      <c r="U58" s="343"/>
      <c r="V58" s="6"/>
      <c r="W58" s="105"/>
      <c r="X58" s="105"/>
      <c r="Y58" s="105"/>
      <c r="Z58" s="105"/>
    </row>
    <row r="59" spans="2:27" x14ac:dyDescent="0.2">
      <c r="B59" s="106"/>
      <c r="C59" s="106"/>
      <c r="D59" s="106"/>
      <c r="E59" s="106"/>
      <c r="F59" s="106"/>
      <c r="G59" s="105"/>
      <c r="H59" s="105"/>
      <c r="I59" s="105"/>
      <c r="J59" s="105"/>
      <c r="K59" s="105"/>
      <c r="L59" s="2"/>
      <c r="M59" s="2"/>
      <c r="N59" s="2"/>
      <c r="O59" s="2"/>
      <c r="P59" s="106"/>
      <c r="Q59" s="106"/>
      <c r="R59" s="106"/>
      <c r="S59" s="106"/>
      <c r="T59" s="106"/>
      <c r="U59" s="106"/>
      <c r="V59" s="105"/>
      <c r="W59" s="105"/>
      <c r="X59" s="105"/>
      <c r="Y59" s="105"/>
      <c r="Z59" s="105"/>
    </row>
    <row r="60" spans="2:27" x14ac:dyDescent="0.2">
      <c r="C60" s="403"/>
      <c r="D60" s="404"/>
      <c r="E60" s="405"/>
      <c r="K60"/>
      <c r="Q60" s="410"/>
      <c r="R60" s="411"/>
      <c r="S60" s="411"/>
      <c r="T60" s="412"/>
    </row>
    <row r="61" spans="2:27" x14ac:dyDescent="0.2">
      <c r="C61" s="406"/>
      <c r="D61" s="343"/>
      <c r="E61" s="407"/>
      <c r="K61"/>
      <c r="Q61" s="413"/>
      <c r="R61" s="364"/>
      <c r="S61" s="364"/>
      <c r="T61" s="414"/>
    </row>
    <row r="62" spans="2:27" x14ac:dyDescent="0.2">
      <c r="C62" s="406"/>
      <c r="D62" s="343"/>
      <c r="E62" s="407"/>
      <c r="K62"/>
      <c r="Q62" s="413"/>
      <c r="R62" s="364"/>
      <c r="S62" s="364"/>
      <c r="T62" s="414"/>
    </row>
    <row r="63" spans="2:27" x14ac:dyDescent="0.2">
      <c r="C63" s="406"/>
      <c r="D63" s="343"/>
      <c r="E63" s="407"/>
      <c r="K63"/>
      <c r="Q63" s="413"/>
      <c r="R63" s="364"/>
      <c r="S63" s="364"/>
      <c r="T63" s="414"/>
    </row>
    <row r="64" spans="2:27" x14ac:dyDescent="0.2">
      <c r="C64" s="408"/>
      <c r="D64" s="369"/>
      <c r="E64" s="409"/>
      <c r="K64"/>
      <c r="Q64" s="415"/>
      <c r="R64" s="416"/>
      <c r="S64" s="416"/>
      <c r="T64" s="417"/>
    </row>
    <row r="65" spans="3:19" x14ac:dyDescent="0.2">
      <c r="C65" s="395" t="s">
        <v>74</v>
      </c>
      <c r="D65" s="395"/>
      <c r="K65"/>
      <c r="Q65" s="395" t="s">
        <v>74</v>
      </c>
      <c r="R65" s="395"/>
      <c r="S65" s="364"/>
    </row>
    <row r="66" spans="3:19" ht="3.75" customHeight="1" x14ac:dyDescent="0.2">
      <c r="K66" s="89"/>
    </row>
    <row r="67" spans="3:19" x14ac:dyDescent="0.2">
      <c r="K67" s="89"/>
    </row>
    <row r="68" spans="3:19" x14ac:dyDescent="0.2">
      <c r="K68" s="89"/>
    </row>
    <row r="69" spans="3:19" x14ac:dyDescent="0.2">
      <c r="K69" s="89"/>
    </row>
    <row r="70" spans="3:19" x14ac:dyDescent="0.2">
      <c r="K70" s="89"/>
    </row>
  </sheetData>
  <sheetProtection algorithmName="SHA-512" hashValue="ahpFrS20Z9/1pNpXBON+dhAXuXYV/Ym2pTr6DJh3yHkDRTUoGxMlQGjXD4aDJkDqktiTenPwLtwTSDzc+QlDdA==" saltValue="sh+SvWtymu6RsX4YEnwXLw==" spinCount="100000" sheet="1" selectLockedCells="1"/>
  <mergeCells count="56">
    <mergeCell ref="B40:AA43"/>
    <mergeCell ref="C65:D65"/>
    <mergeCell ref="Q65:S65"/>
    <mergeCell ref="B58:C58"/>
    <mergeCell ref="D58:G58"/>
    <mergeCell ref="P58:Q58"/>
    <mergeCell ref="R58:U58"/>
    <mergeCell ref="B45:AA45"/>
    <mergeCell ref="B47:AA47"/>
    <mergeCell ref="B49:AA49"/>
    <mergeCell ref="C60:E64"/>
    <mergeCell ref="Q60:T64"/>
    <mergeCell ref="B36:AA36"/>
    <mergeCell ref="B38:AA38"/>
    <mergeCell ref="B22:AA22"/>
    <mergeCell ref="B28:G28"/>
    <mergeCell ref="H28:R28"/>
    <mergeCell ref="S28:AA28"/>
    <mergeCell ref="B30:C30"/>
    <mergeCell ref="T34:V34"/>
    <mergeCell ref="Y34:Z34"/>
    <mergeCell ref="B24:AA24"/>
    <mergeCell ref="B25:AA26"/>
    <mergeCell ref="B34:D34"/>
    <mergeCell ref="G34:J34"/>
    <mergeCell ref="M34:Q34"/>
    <mergeCell ref="Z30:AA30"/>
    <mergeCell ref="C32:D32"/>
    <mergeCell ref="M5:X5"/>
    <mergeCell ref="E9:H9"/>
    <mergeCell ref="B5:E5"/>
    <mergeCell ref="K1:AA1"/>
    <mergeCell ref="K2:AA2"/>
    <mergeCell ref="Y5:AA5"/>
    <mergeCell ref="K3:AA3"/>
    <mergeCell ref="F5:J5"/>
    <mergeCell ref="Q7:AA7"/>
    <mergeCell ref="B7:P7"/>
    <mergeCell ref="R9:AA9"/>
    <mergeCell ref="L9:P9"/>
    <mergeCell ref="E32:S32"/>
    <mergeCell ref="D30:E30"/>
    <mergeCell ref="F30:J30"/>
    <mergeCell ref="K30:X30"/>
    <mergeCell ref="N11:AA11"/>
    <mergeCell ref="B18:AA18"/>
    <mergeCell ref="B20:AA20"/>
    <mergeCell ref="V13:AA13"/>
    <mergeCell ref="L13:P13"/>
    <mergeCell ref="C13:H13"/>
    <mergeCell ref="B11:M11"/>
    <mergeCell ref="V17:W17"/>
    <mergeCell ref="Z17:AA17"/>
    <mergeCell ref="K17:T17"/>
    <mergeCell ref="B17:E17"/>
    <mergeCell ref="F17:G17"/>
  </mergeCells>
  <phoneticPr fontId="10" type="noConversion"/>
  <pageMargins left="0.51181102362204722" right="0.23622047244094491" top="0.39370078740157483" bottom="0.39370078740157483" header="0" footer="0"/>
  <pageSetup scale="89" orientation="portrait"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M69"/>
  <sheetViews>
    <sheetView showGridLines="0" view="pageBreakPreview" zoomScale="110" workbookViewId="0">
      <selection activeCell="B41" sqref="B41"/>
    </sheetView>
  </sheetViews>
  <sheetFormatPr baseColWidth="10" defaultRowHeight="12.75" x14ac:dyDescent="0.2"/>
  <cols>
    <col min="1" max="1" width="4.28515625" customWidth="1"/>
    <col min="2" max="2" width="4.42578125" customWidth="1"/>
    <col min="7" max="7" width="14.28515625" customWidth="1"/>
    <col min="10" max="10" width="13.5703125" bestFit="1" customWidth="1"/>
    <col min="11" max="11" width="12.42578125" customWidth="1"/>
    <col min="12" max="12" width="12.28515625" customWidth="1"/>
    <col min="13" max="13" width="20.85546875" customWidth="1"/>
  </cols>
  <sheetData>
    <row r="2" spans="3:13" ht="16.5" thickBot="1" x14ac:dyDescent="0.3">
      <c r="C2" s="427" t="s">
        <v>274</v>
      </c>
      <c r="D2" s="428"/>
      <c r="E2" s="428"/>
      <c r="F2" s="428"/>
      <c r="G2" s="428"/>
      <c r="H2" s="428"/>
      <c r="I2" s="428"/>
      <c r="J2" s="428"/>
      <c r="K2" s="428"/>
      <c r="L2" s="428"/>
      <c r="M2" s="428"/>
    </row>
    <row r="3" spans="3:13" ht="13.5" thickBot="1" x14ac:dyDescent="0.25">
      <c r="C3" s="439" t="s">
        <v>78</v>
      </c>
      <c r="D3" s="440"/>
      <c r="E3" s="440"/>
      <c r="F3" s="440"/>
      <c r="G3" s="440"/>
      <c r="H3" s="485" t="s">
        <v>275</v>
      </c>
      <c r="I3" s="483"/>
      <c r="J3" s="483"/>
      <c r="K3" s="483"/>
      <c r="L3" s="483"/>
      <c r="M3" s="483"/>
    </row>
    <row r="4" spans="3:13" ht="13.5" thickBot="1" x14ac:dyDescent="0.25">
      <c r="C4" s="439" t="s">
        <v>79</v>
      </c>
      <c r="D4" s="440"/>
      <c r="E4" s="8"/>
      <c r="F4" s="8"/>
      <c r="G4" s="8"/>
      <c r="H4" s="485" t="s">
        <v>145</v>
      </c>
      <c r="I4" s="483"/>
      <c r="J4" s="483"/>
      <c r="K4" s="483"/>
      <c r="L4" s="9" t="s">
        <v>81</v>
      </c>
      <c r="M4" s="9" t="s">
        <v>146</v>
      </c>
    </row>
    <row r="5" spans="3:13" ht="13.5" thickBot="1" x14ac:dyDescent="0.25">
      <c r="C5" s="439" t="s">
        <v>80</v>
      </c>
      <c r="D5" s="440"/>
      <c r="E5" s="440"/>
      <c r="F5" s="440"/>
      <c r="G5" s="440"/>
      <c r="H5" s="482" t="s">
        <v>83</v>
      </c>
      <c r="I5" s="483"/>
      <c r="J5" s="483"/>
      <c r="K5" s="483"/>
      <c r="L5" s="10">
        <v>90</v>
      </c>
      <c r="M5" s="34">
        <f>+K16*L5</f>
        <v>117000000</v>
      </c>
    </row>
    <row r="6" spans="3:13" ht="13.5" thickBot="1" x14ac:dyDescent="0.25">
      <c r="C6" s="439" t="s">
        <v>82</v>
      </c>
      <c r="D6" s="440"/>
      <c r="E6" s="440"/>
      <c r="F6" s="440"/>
      <c r="G6" s="440"/>
      <c r="H6" s="482" t="s">
        <v>85</v>
      </c>
      <c r="I6" s="483"/>
      <c r="J6" s="483"/>
      <c r="K6" s="483"/>
      <c r="L6" s="10">
        <v>135</v>
      </c>
      <c r="M6" s="34">
        <f>+K16*L6</f>
        <v>175500000</v>
      </c>
    </row>
    <row r="7" spans="3:13" x14ac:dyDescent="0.2">
      <c r="C7" s="439" t="s">
        <v>84</v>
      </c>
      <c r="D7" s="440"/>
      <c r="E7" s="440"/>
      <c r="F7" s="440"/>
      <c r="G7" s="440"/>
      <c r="H7" s="489" t="s">
        <v>309</v>
      </c>
      <c r="I7" s="490"/>
      <c r="J7" s="490"/>
      <c r="K7" s="490"/>
      <c r="L7" s="418">
        <v>150</v>
      </c>
      <c r="M7" s="421">
        <f>+K16*L7</f>
        <v>195000000</v>
      </c>
    </row>
    <row r="8" spans="3:13" x14ac:dyDescent="0.2">
      <c r="C8" s="439" t="s">
        <v>262</v>
      </c>
      <c r="D8" s="440"/>
      <c r="E8" s="440"/>
      <c r="F8" s="440"/>
      <c r="G8" s="440"/>
      <c r="H8" s="491" t="s">
        <v>307</v>
      </c>
      <c r="I8" s="492"/>
      <c r="J8" s="492"/>
      <c r="K8" s="493"/>
      <c r="L8" s="419"/>
      <c r="M8" s="422"/>
    </row>
    <row r="9" spans="3:13" ht="13.5" thickBot="1" x14ac:dyDescent="0.25">
      <c r="C9" s="446" t="s">
        <v>263</v>
      </c>
      <c r="D9" s="440"/>
      <c r="E9" s="440"/>
      <c r="F9" s="440"/>
      <c r="G9" s="440"/>
      <c r="H9" s="424" t="s">
        <v>308</v>
      </c>
      <c r="I9" s="425"/>
      <c r="J9" s="425"/>
      <c r="K9" s="426"/>
      <c r="L9" s="420"/>
      <c r="M9" s="423"/>
    </row>
    <row r="10" spans="3:13" ht="13.5" thickBot="1" x14ac:dyDescent="0.25">
      <c r="C10" s="446" t="s">
        <v>140</v>
      </c>
      <c r="D10" s="440"/>
      <c r="E10" s="440"/>
      <c r="F10" s="440"/>
      <c r="G10" s="440"/>
    </row>
    <row r="11" spans="3:13" x14ac:dyDescent="0.2">
      <c r="H11" s="486" t="s">
        <v>144</v>
      </c>
      <c r="I11" s="487"/>
      <c r="J11" s="487"/>
      <c r="K11" s="487"/>
      <c r="L11" s="487"/>
      <c r="M11" s="488"/>
    </row>
    <row r="12" spans="3:13" ht="13.5" thickBot="1" x14ac:dyDescent="0.25">
      <c r="C12" s="439" t="s">
        <v>86</v>
      </c>
      <c r="D12" s="440"/>
      <c r="E12" s="440"/>
      <c r="F12" s="440"/>
      <c r="G12" s="440"/>
      <c r="H12" s="423"/>
      <c r="I12" s="470"/>
      <c r="J12" s="470"/>
      <c r="K12" s="470"/>
      <c r="L12" s="470"/>
      <c r="M12" s="471"/>
    </row>
    <row r="13" spans="3:13" ht="13.5" thickBot="1" x14ac:dyDescent="0.25">
      <c r="C13" s="463" t="s">
        <v>87</v>
      </c>
      <c r="D13" s="446"/>
      <c r="E13" s="446" t="s">
        <v>99</v>
      </c>
      <c r="F13" s="440"/>
      <c r="H13" s="485" t="s">
        <v>145</v>
      </c>
      <c r="I13" s="483"/>
      <c r="J13" s="483"/>
      <c r="K13" s="483"/>
      <c r="L13" s="9" t="s">
        <v>81</v>
      </c>
      <c r="M13" s="9" t="s">
        <v>146</v>
      </c>
    </row>
    <row r="14" spans="3:13" ht="13.5" thickBot="1" x14ac:dyDescent="0.25">
      <c r="C14" s="463" t="s">
        <v>90</v>
      </c>
      <c r="D14" s="446"/>
      <c r="E14" s="446" t="s">
        <v>88</v>
      </c>
      <c r="F14" s="440"/>
      <c r="G14" s="440"/>
      <c r="H14" s="482" t="s">
        <v>89</v>
      </c>
      <c r="I14" s="483"/>
      <c r="J14" s="483"/>
      <c r="K14" s="483"/>
      <c r="L14" s="10">
        <v>18</v>
      </c>
      <c r="M14" s="34">
        <f>+K16*L14</f>
        <v>23400000</v>
      </c>
    </row>
    <row r="15" spans="3:13" ht="13.5" thickBot="1" x14ac:dyDescent="0.25">
      <c r="C15" s="463" t="s">
        <v>92</v>
      </c>
      <c r="D15" s="446"/>
      <c r="E15" s="446" t="s">
        <v>93</v>
      </c>
      <c r="F15" s="440"/>
      <c r="G15" s="440"/>
      <c r="H15" s="482" t="s">
        <v>91</v>
      </c>
      <c r="I15" s="483"/>
      <c r="J15" s="483"/>
      <c r="K15" s="483"/>
      <c r="L15" s="16">
        <v>18</v>
      </c>
      <c r="M15" s="34">
        <f>+L15*K16</f>
        <v>23400000</v>
      </c>
    </row>
    <row r="16" spans="3:13" ht="13.5" thickBot="1" x14ac:dyDescent="0.25">
      <c r="C16" s="463" t="s">
        <v>94</v>
      </c>
      <c r="D16" s="446"/>
      <c r="E16" s="446" t="s">
        <v>96</v>
      </c>
      <c r="F16" s="440"/>
      <c r="G16" s="440"/>
      <c r="H16" s="484" t="s">
        <v>276</v>
      </c>
      <c r="I16" s="484"/>
      <c r="J16" s="484"/>
      <c r="K16" s="33">
        <v>1300000</v>
      </c>
    </row>
    <row r="17" spans="3:13" ht="13.5" thickBot="1" x14ac:dyDescent="0.25">
      <c r="C17" s="463" t="s">
        <v>95</v>
      </c>
      <c r="D17" s="446"/>
      <c r="E17" s="446" t="s">
        <v>100</v>
      </c>
      <c r="F17" s="440"/>
      <c r="G17" s="440"/>
      <c r="H17" s="132"/>
    </row>
    <row r="18" spans="3:13" ht="20.25" customHeight="1" x14ac:dyDescent="0.2">
      <c r="C18" s="8"/>
      <c r="D18" s="8"/>
      <c r="E18" s="8"/>
      <c r="F18" s="8"/>
      <c r="G18" s="8"/>
      <c r="H18" s="467" t="s">
        <v>139</v>
      </c>
      <c r="I18" s="468"/>
      <c r="J18" s="468"/>
      <c r="K18" s="468"/>
      <c r="L18" s="468"/>
      <c r="M18" s="469"/>
    </row>
    <row r="19" spans="3:13" ht="13.5" thickBot="1" x14ac:dyDescent="0.25">
      <c r="C19" s="439" t="s">
        <v>288</v>
      </c>
      <c r="D19" s="440"/>
      <c r="E19" s="440"/>
      <c r="F19" s="440"/>
      <c r="G19" s="462"/>
      <c r="H19" s="423"/>
      <c r="I19" s="470"/>
      <c r="J19" s="470"/>
      <c r="K19" s="470"/>
      <c r="L19" s="470"/>
      <c r="M19" s="471"/>
    </row>
    <row r="20" spans="3:13" ht="13.5" thickBot="1" x14ac:dyDescent="0.25">
      <c r="C20" s="446" t="s">
        <v>106</v>
      </c>
      <c r="D20" s="440"/>
      <c r="E20" s="440"/>
      <c r="F20" s="440"/>
      <c r="G20" s="462"/>
      <c r="H20" s="465" t="s">
        <v>147</v>
      </c>
      <c r="I20" s="466"/>
      <c r="J20" s="465" t="s">
        <v>75</v>
      </c>
      <c r="K20" s="466"/>
      <c r="L20" s="472" t="s">
        <v>97</v>
      </c>
      <c r="M20" s="475" t="s">
        <v>98</v>
      </c>
    </row>
    <row r="21" spans="3:13" ht="13.5" thickBot="1" x14ac:dyDescent="0.25">
      <c r="D21" s="8"/>
      <c r="E21" s="128"/>
      <c r="F21" s="113"/>
      <c r="G21" s="129"/>
      <c r="H21" s="465" t="s">
        <v>101</v>
      </c>
      <c r="I21" s="466"/>
      <c r="J21" s="480" t="s">
        <v>102</v>
      </c>
      <c r="K21" s="481"/>
      <c r="L21" s="473"/>
      <c r="M21" s="476"/>
    </row>
    <row r="22" spans="3:13" ht="13.5" thickBot="1" x14ac:dyDescent="0.25">
      <c r="C22" s="11" t="s">
        <v>265</v>
      </c>
      <c r="E22" s="114" t="s">
        <v>266</v>
      </c>
      <c r="F22" s="111"/>
      <c r="G22" s="130"/>
      <c r="H22" s="18" t="s">
        <v>103</v>
      </c>
      <c r="I22" s="18" t="s">
        <v>104</v>
      </c>
      <c r="J22" s="18" t="s">
        <v>103</v>
      </c>
      <c r="K22" s="18" t="s">
        <v>104</v>
      </c>
      <c r="L22" s="474"/>
      <c r="M22" s="477"/>
    </row>
    <row r="23" spans="3:13" ht="13.5" thickBot="1" x14ac:dyDescent="0.25">
      <c r="C23" s="439" t="s">
        <v>108</v>
      </c>
      <c r="D23" s="440"/>
      <c r="E23" s="112" t="s">
        <v>107</v>
      </c>
      <c r="F23" s="128"/>
      <c r="G23" s="131"/>
      <c r="H23" s="464" t="s">
        <v>105</v>
      </c>
      <c r="I23" s="444">
        <v>2</v>
      </c>
      <c r="J23" s="478">
        <v>0</v>
      </c>
      <c r="K23" s="445">
        <f>+K16*I23</f>
        <v>2600000</v>
      </c>
      <c r="L23" s="448">
        <v>30</v>
      </c>
      <c r="M23" s="436">
        <f>+K16*L23</f>
        <v>39000000</v>
      </c>
    </row>
    <row r="24" spans="3:13" ht="13.5" thickBot="1" x14ac:dyDescent="0.25">
      <c r="C24" s="439" t="s">
        <v>110</v>
      </c>
      <c r="D24" s="440"/>
      <c r="E24" s="441" t="s">
        <v>109</v>
      </c>
      <c r="F24" s="442"/>
      <c r="G24" s="462"/>
      <c r="H24" s="464"/>
      <c r="I24" s="444"/>
      <c r="J24" s="479"/>
      <c r="K24" s="445"/>
      <c r="L24" s="448"/>
      <c r="M24" s="436"/>
    </row>
    <row r="25" spans="3:13" ht="13.5" thickBot="1" x14ac:dyDescent="0.25">
      <c r="C25" s="439" t="s">
        <v>113</v>
      </c>
      <c r="D25" s="440"/>
      <c r="E25" s="441" t="s">
        <v>111</v>
      </c>
      <c r="F25" s="442"/>
      <c r="G25" s="442"/>
      <c r="H25" s="447" t="s">
        <v>137</v>
      </c>
      <c r="I25" s="444">
        <v>4</v>
      </c>
      <c r="J25" s="436">
        <f>+K23+1</f>
        <v>2600001</v>
      </c>
      <c r="K25" s="445">
        <f>+K16*I25</f>
        <v>5200000</v>
      </c>
      <c r="L25" s="448">
        <v>20</v>
      </c>
      <c r="M25" s="436">
        <f>+K16*L25</f>
        <v>26000000</v>
      </c>
    </row>
    <row r="26" spans="3:13" ht="13.5" thickBot="1" x14ac:dyDescent="0.25">
      <c r="C26" s="439" t="s">
        <v>115</v>
      </c>
      <c r="D26" s="440"/>
      <c r="E26" s="437" t="s">
        <v>112</v>
      </c>
      <c r="F26" s="438"/>
      <c r="G26" s="438"/>
      <c r="H26" s="447"/>
      <c r="I26" s="444"/>
      <c r="J26" s="445"/>
      <c r="K26" s="445"/>
      <c r="L26" s="448"/>
      <c r="M26" s="436"/>
    </row>
    <row r="27" spans="3:13" x14ac:dyDescent="0.2">
      <c r="C27" s="440" t="s">
        <v>267</v>
      </c>
      <c r="D27" s="440"/>
      <c r="E27" s="441" t="s">
        <v>114</v>
      </c>
      <c r="F27" s="442"/>
      <c r="G27" s="443"/>
      <c r="H27" s="439" t="s">
        <v>116</v>
      </c>
      <c r="I27" s="440"/>
      <c r="J27" s="440"/>
      <c r="K27" s="440"/>
      <c r="L27" s="440"/>
      <c r="M27" s="440"/>
    </row>
    <row r="28" spans="3:13" x14ac:dyDescent="0.2">
      <c r="C28" s="440"/>
      <c r="D28" s="440"/>
      <c r="E28" s="450" t="s">
        <v>264</v>
      </c>
      <c r="F28" s="369"/>
      <c r="G28" s="409"/>
      <c r="H28" s="439" t="s">
        <v>141</v>
      </c>
      <c r="I28" s="440"/>
      <c r="J28" s="440"/>
      <c r="K28" s="440"/>
      <c r="L28" s="440"/>
      <c r="M28" s="343"/>
    </row>
    <row r="29" spans="3:13" x14ac:dyDescent="0.2">
      <c r="C29" s="434" t="s">
        <v>259</v>
      </c>
      <c r="D29" s="435"/>
    </row>
    <row r="30" spans="3:13" x14ac:dyDescent="0.2">
      <c r="C30" s="435" t="s">
        <v>258</v>
      </c>
      <c r="D30" s="451"/>
      <c r="E30" s="451"/>
      <c r="F30" s="451"/>
      <c r="G30" s="451"/>
      <c r="H30" s="451"/>
      <c r="I30" s="451"/>
      <c r="J30" s="451"/>
      <c r="K30" s="451"/>
      <c r="L30" s="451"/>
      <c r="M30" s="451"/>
    </row>
    <row r="31" spans="3:13" x14ac:dyDescent="0.2">
      <c r="C31" s="439" t="s">
        <v>289</v>
      </c>
      <c r="D31" s="440"/>
      <c r="E31" s="440"/>
      <c r="F31" s="440"/>
      <c r="G31" s="440"/>
      <c r="H31" s="449"/>
      <c r="I31" s="343"/>
      <c r="J31" s="343"/>
      <c r="K31" s="343"/>
      <c r="L31" s="343"/>
    </row>
    <row r="32" spans="3:13" x14ac:dyDescent="0.2">
      <c r="C32" s="13" t="s">
        <v>117</v>
      </c>
      <c r="D32" s="446" t="s">
        <v>118</v>
      </c>
      <c r="E32" s="440"/>
      <c r="F32" s="440"/>
      <c r="G32" s="440"/>
      <c r="H32" s="446" t="s">
        <v>306</v>
      </c>
      <c r="I32" s="440"/>
      <c r="J32" s="440"/>
      <c r="K32" s="440"/>
      <c r="L32" s="440"/>
      <c r="M32" s="343"/>
    </row>
    <row r="33" spans="2:13" x14ac:dyDescent="0.2">
      <c r="C33" s="13" t="s">
        <v>119</v>
      </c>
      <c r="D33" s="446" t="s">
        <v>120</v>
      </c>
      <c r="E33" s="440"/>
      <c r="F33" s="440"/>
      <c r="G33" s="440"/>
      <c r="H33" s="13" t="s">
        <v>121</v>
      </c>
      <c r="I33" s="12" t="s">
        <v>122</v>
      </c>
      <c r="J33" s="13" t="s">
        <v>123</v>
      </c>
      <c r="K33" s="12" t="s">
        <v>124</v>
      </c>
      <c r="L33" s="8"/>
    </row>
    <row r="34" spans="2:13" x14ac:dyDescent="0.2">
      <c r="C34" s="13" t="s">
        <v>251</v>
      </c>
      <c r="D34" s="446" t="s">
        <v>252</v>
      </c>
      <c r="E34" s="440"/>
      <c r="F34" s="440"/>
      <c r="G34" s="440"/>
      <c r="H34" s="13" t="s">
        <v>125</v>
      </c>
      <c r="I34" s="12" t="s">
        <v>126</v>
      </c>
      <c r="J34" s="13" t="s">
        <v>127</v>
      </c>
      <c r="K34" s="12" t="s">
        <v>128</v>
      </c>
      <c r="L34" s="8"/>
    </row>
    <row r="35" spans="2:13" x14ac:dyDescent="0.2">
      <c r="C35" s="8"/>
      <c r="D35" s="8"/>
      <c r="E35" s="8"/>
      <c r="F35" s="8"/>
      <c r="G35" s="8"/>
      <c r="H35" s="11" t="s">
        <v>129</v>
      </c>
      <c r="I35" s="8" t="s">
        <v>130</v>
      </c>
      <c r="J35" s="11" t="s">
        <v>131</v>
      </c>
      <c r="K35" s="8" t="s">
        <v>132</v>
      </c>
      <c r="L35" s="8"/>
    </row>
    <row r="36" spans="2:13" x14ac:dyDescent="0.2">
      <c r="C36" s="439" t="s">
        <v>290</v>
      </c>
      <c r="D36" s="440"/>
      <c r="E36" s="440"/>
      <c r="F36" s="440"/>
      <c r="G36" s="440"/>
      <c r="I36" s="14" t="s">
        <v>133</v>
      </c>
    </row>
    <row r="37" spans="2:13" x14ac:dyDescent="0.2">
      <c r="C37" s="13" t="s">
        <v>134</v>
      </c>
      <c r="D37" s="13" t="s">
        <v>135</v>
      </c>
      <c r="E37" s="446" t="s">
        <v>250</v>
      </c>
      <c r="F37" s="343"/>
      <c r="G37" s="8"/>
    </row>
    <row r="38" spans="2:13" ht="4.5" customHeight="1" x14ac:dyDescent="0.2"/>
    <row r="39" spans="2:13" ht="15.75" x14ac:dyDescent="0.25">
      <c r="C39" s="427" t="s">
        <v>260</v>
      </c>
      <c r="D39" s="428"/>
      <c r="E39" s="428"/>
      <c r="F39" s="428"/>
      <c r="G39" s="428"/>
      <c r="H39" s="428"/>
      <c r="I39" s="428"/>
      <c r="J39" s="428"/>
      <c r="K39" s="428"/>
      <c r="L39" s="428"/>
      <c r="M39" s="428"/>
    </row>
    <row r="40" spans="2:13" x14ac:dyDescent="0.2">
      <c r="C40" s="429" t="s">
        <v>261</v>
      </c>
      <c r="D40" s="430"/>
      <c r="E40" s="430"/>
      <c r="F40" s="430"/>
      <c r="G40" s="430"/>
      <c r="H40" s="430"/>
      <c r="I40" s="430"/>
      <c r="J40" s="430"/>
      <c r="K40" s="430"/>
      <c r="L40" s="430"/>
      <c r="M40" s="430"/>
    </row>
    <row r="41" spans="2:13" ht="15.75" x14ac:dyDescent="0.2">
      <c r="B41" s="15"/>
      <c r="C41" s="431" t="s">
        <v>239</v>
      </c>
      <c r="D41" s="432"/>
      <c r="E41" s="432"/>
      <c r="F41" s="432"/>
      <c r="G41" s="432"/>
      <c r="H41" s="432"/>
      <c r="I41" s="432"/>
      <c r="J41" s="432"/>
      <c r="K41" s="432"/>
      <c r="L41" s="432"/>
      <c r="M41" s="432"/>
    </row>
    <row r="42" spans="2:13" ht="15.75" x14ac:dyDescent="0.2">
      <c r="B42" s="15"/>
      <c r="C42" s="431" t="s">
        <v>291</v>
      </c>
      <c r="D42" s="432"/>
      <c r="E42" s="432"/>
      <c r="F42" s="432"/>
      <c r="G42" s="432"/>
      <c r="H42" s="432"/>
      <c r="I42" s="432"/>
      <c r="J42" s="432"/>
      <c r="K42" s="432"/>
      <c r="L42" s="432"/>
      <c r="M42" s="432"/>
    </row>
    <row r="43" spans="2:13" ht="15.75" x14ac:dyDescent="0.2">
      <c r="B43" s="15"/>
      <c r="C43" s="433" t="s">
        <v>292</v>
      </c>
      <c r="D43" s="432"/>
      <c r="E43" s="432"/>
      <c r="F43" s="432"/>
      <c r="G43" s="432"/>
      <c r="H43" s="432"/>
      <c r="I43" s="432"/>
      <c r="J43" s="432"/>
      <c r="K43" s="432"/>
      <c r="L43" s="432"/>
      <c r="M43" s="432"/>
    </row>
    <row r="44" spans="2:13" ht="28.5" customHeight="1" x14ac:dyDescent="0.2">
      <c r="B44" s="15"/>
      <c r="C44" s="457" t="s">
        <v>238</v>
      </c>
      <c r="D44" s="458"/>
      <c r="E44" s="458"/>
      <c r="F44" s="458"/>
      <c r="G44" s="458"/>
      <c r="H44" s="458"/>
      <c r="I44" s="458"/>
      <c r="J44" s="458"/>
      <c r="K44" s="458"/>
      <c r="L44" s="458"/>
      <c r="M44" s="459"/>
    </row>
    <row r="45" spans="2:13" ht="15.75" customHeight="1" x14ac:dyDescent="0.2">
      <c r="B45" s="15"/>
      <c r="C45" s="457" t="s">
        <v>278</v>
      </c>
      <c r="D45" s="138"/>
      <c r="E45" s="138"/>
      <c r="F45" s="138"/>
      <c r="G45" s="138"/>
      <c r="H45" s="138"/>
      <c r="I45" s="138"/>
      <c r="J45" s="138"/>
      <c r="K45" s="138"/>
      <c r="L45" s="138"/>
      <c r="M45" s="139"/>
    </row>
    <row r="46" spans="2:13" ht="27" customHeight="1" x14ac:dyDescent="0.2">
      <c r="B46" s="15"/>
      <c r="C46" s="452" t="s">
        <v>268</v>
      </c>
      <c r="D46" s="453"/>
      <c r="E46" s="453"/>
      <c r="F46" s="453"/>
      <c r="G46" s="453"/>
      <c r="H46" s="453"/>
      <c r="I46" s="453"/>
      <c r="J46" s="453"/>
      <c r="K46" s="453"/>
      <c r="L46" s="453"/>
      <c r="M46" s="453"/>
    </row>
    <row r="47" spans="2:13" ht="14.25" customHeight="1" x14ac:dyDescent="0.2">
      <c r="B47" s="15"/>
      <c r="C47" s="452" t="s">
        <v>279</v>
      </c>
      <c r="D47" s="453"/>
      <c r="E47" s="453"/>
      <c r="F47" s="453"/>
      <c r="G47" s="453"/>
      <c r="H47" s="453"/>
      <c r="I47" s="453"/>
      <c r="J47" s="453"/>
      <c r="K47" s="453"/>
      <c r="L47" s="453"/>
      <c r="M47" s="453"/>
    </row>
    <row r="48" spans="2:13" ht="27" customHeight="1" x14ac:dyDescent="0.2">
      <c r="B48" s="15"/>
      <c r="C48" s="452" t="s">
        <v>280</v>
      </c>
      <c r="D48" s="453"/>
      <c r="E48" s="453"/>
      <c r="F48" s="453"/>
      <c r="G48" s="453"/>
      <c r="H48" s="453"/>
      <c r="I48" s="453"/>
      <c r="J48" s="453"/>
      <c r="K48" s="453"/>
      <c r="L48" s="453"/>
      <c r="M48" s="453"/>
    </row>
    <row r="49" spans="2:13" ht="27.75" customHeight="1" x14ac:dyDescent="0.2">
      <c r="B49" s="15"/>
      <c r="C49" s="452" t="s">
        <v>269</v>
      </c>
      <c r="D49" s="453"/>
      <c r="E49" s="453"/>
      <c r="F49" s="453"/>
      <c r="G49" s="453"/>
      <c r="H49" s="453"/>
      <c r="I49" s="453"/>
      <c r="J49" s="453"/>
      <c r="K49" s="453"/>
      <c r="L49" s="453"/>
      <c r="M49" s="453"/>
    </row>
    <row r="50" spans="2:13" ht="27" customHeight="1" x14ac:dyDescent="0.2">
      <c r="B50" s="15"/>
      <c r="C50" s="452" t="s">
        <v>240</v>
      </c>
      <c r="D50" s="453"/>
      <c r="E50" s="453"/>
      <c r="F50" s="453"/>
      <c r="G50" s="453"/>
      <c r="H50" s="453"/>
      <c r="I50" s="453"/>
      <c r="J50" s="453"/>
      <c r="K50" s="453"/>
      <c r="L50" s="453"/>
      <c r="M50" s="453"/>
    </row>
    <row r="51" spans="2:13" ht="27.75" customHeight="1" x14ac:dyDescent="0.2">
      <c r="B51" s="15"/>
      <c r="C51" s="452" t="s">
        <v>255</v>
      </c>
      <c r="D51" s="453"/>
      <c r="E51" s="453"/>
      <c r="F51" s="453"/>
      <c r="G51" s="453"/>
      <c r="H51" s="453"/>
      <c r="I51" s="453"/>
      <c r="J51" s="453"/>
      <c r="K51" s="453"/>
      <c r="L51" s="453"/>
      <c r="M51" s="453"/>
    </row>
    <row r="52" spans="2:13" ht="25.5" customHeight="1" x14ac:dyDescent="0.2">
      <c r="B52" s="15"/>
      <c r="C52" s="452" t="s">
        <v>281</v>
      </c>
      <c r="D52" s="453"/>
      <c r="E52" s="453"/>
      <c r="F52" s="453"/>
      <c r="G52" s="453"/>
      <c r="H52" s="453"/>
      <c r="I52" s="453"/>
      <c r="J52" s="453"/>
      <c r="K52" s="453"/>
      <c r="L52" s="453"/>
      <c r="M52" s="453"/>
    </row>
    <row r="53" spans="2:13" ht="27" customHeight="1" x14ac:dyDescent="0.2">
      <c r="B53" s="15"/>
      <c r="C53" s="452" t="s">
        <v>256</v>
      </c>
      <c r="D53" s="453"/>
      <c r="E53" s="453"/>
      <c r="F53" s="453"/>
      <c r="G53" s="453"/>
      <c r="H53" s="453"/>
      <c r="I53" s="453"/>
      <c r="J53" s="453"/>
      <c r="K53" s="453"/>
      <c r="L53" s="453"/>
      <c r="M53" s="453"/>
    </row>
    <row r="54" spans="2:13" ht="39" customHeight="1" x14ac:dyDescent="0.2">
      <c r="B54" s="15"/>
      <c r="C54" s="452" t="s">
        <v>285</v>
      </c>
      <c r="D54" s="453"/>
      <c r="E54" s="453"/>
      <c r="F54" s="453"/>
      <c r="G54" s="453"/>
      <c r="H54" s="453"/>
      <c r="I54" s="453"/>
      <c r="J54" s="453"/>
      <c r="K54" s="453"/>
      <c r="L54" s="453"/>
      <c r="M54" s="453"/>
    </row>
    <row r="55" spans="2:13" ht="15.75" x14ac:dyDescent="0.2">
      <c r="B55" s="15"/>
      <c r="C55" s="452" t="s">
        <v>294</v>
      </c>
      <c r="D55" s="453"/>
      <c r="E55" s="453"/>
      <c r="F55" s="453"/>
      <c r="G55" s="453"/>
      <c r="H55" s="453"/>
      <c r="I55" s="453"/>
      <c r="J55" s="453"/>
      <c r="K55" s="453"/>
      <c r="L55" s="453"/>
      <c r="M55" s="453"/>
    </row>
    <row r="56" spans="2:13" ht="28.5" customHeight="1" x14ac:dyDescent="0.2">
      <c r="B56" s="15"/>
      <c r="C56" s="452" t="s">
        <v>293</v>
      </c>
      <c r="D56" s="453"/>
      <c r="E56" s="453"/>
      <c r="F56" s="453"/>
      <c r="G56" s="453"/>
      <c r="H56" s="453"/>
      <c r="I56" s="453"/>
      <c r="J56" s="453"/>
      <c r="K56" s="453"/>
      <c r="L56" s="453"/>
      <c r="M56" s="453"/>
    </row>
    <row r="57" spans="2:13" ht="17.25" customHeight="1" x14ac:dyDescent="0.2">
      <c r="B57" s="15"/>
      <c r="C57" s="454" t="s">
        <v>254</v>
      </c>
      <c r="D57" s="455"/>
      <c r="E57" s="455"/>
      <c r="F57" s="455"/>
      <c r="G57" s="455"/>
      <c r="H57" s="455"/>
      <c r="I57" s="455"/>
      <c r="J57" s="455"/>
      <c r="K57" s="455"/>
      <c r="L57" s="455"/>
      <c r="M57" s="456"/>
    </row>
    <row r="58" spans="2:13" ht="63" customHeight="1" x14ac:dyDescent="0.2">
      <c r="B58" s="15"/>
      <c r="C58" s="452" t="s">
        <v>270</v>
      </c>
      <c r="D58" s="453"/>
      <c r="E58" s="453"/>
      <c r="F58" s="453"/>
      <c r="G58" s="453"/>
      <c r="H58" s="453"/>
      <c r="I58" s="453"/>
      <c r="J58" s="453"/>
      <c r="K58" s="453"/>
      <c r="L58" s="453"/>
      <c r="M58" s="453"/>
    </row>
    <row r="59" spans="2:13" ht="53.25" customHeight="1" x14ac:dyDescent="0.2">
      <c r="B59" s="15"/>
      <c r="C59" s="452" t="s">
        <v>286</v>
      </c>
      <c r="D59" s="453"/>
      <c r="E59" s="453"/>
      <c r="F59" s="453"/>
      <c r="G59" s="453"/>
      <c r="H59" s="453"/>
      <c r="I59" s="453"/>
      <c r="J59" s="453"/>
      <c r="K59" s="453"/>
      <c r="L59" s="453"/>
      <c r="M59" s="453"/>
    </row>
    <row r="60" spans="2:13" ht="28.5" customHeight="1" x14ac:dyDescent="0.2">
      <c r="B60" s="15"/>
      <c r="C60" s="452" t="s">
        <v>282</v>
      </c>
      <c r="D60" s="453"/>
      <c r="E60" s="453"/>
      <c r="F60" s="453"/>
      <c r="G60" s="453"/>
      <c r="H60" s="453"/>
      <c r="I60" s="453"/>
      <c r="J60" s="453"/>
      <c r="K60" s="453"/>
      <c r="L60" s="453"/>
      <c r="M60" s="453"/>
    </row>
    <row r="61" spans="2:13" ht="29.25" customHeight="1" x14ac:dyDescent="0.2">
      <c r="B61" s="15"/>
      <c r="C61" s="452" t="s">
        <v>283</v>
      </c>
      <c r="D61" s="453"/>
      <c r="E61" s="453"/>
      <c r="F61" s="453"/>
      <c r="G61" s="453"/>
      <c r="H61" s="453"/>
      <c r="I61" s="453"/>
      <c r="J61" s="453"/>
      <c r="K61" s="453"/>
      <c r="L61" s="453"/>
      <c r="M61" s="453"/>
    </row>
    <row r="62" spans="2:13" ht="40.5" customHeight="1" x14ac:dyDescent="0.2">
      <c r="B62" s="15"/>
      <c r="C62" s="452" t="s">
        <v>241</v>
      </c>
      <c r="D62" s="453"/>
      <c r="E62" s="453"/>
      <c r="F62" s="453"/>
      <c r="G62" s="453"/>
      <c r="H62" s="453"/>
      <c r="I62" s="453"/>
      <c r="J62" s="453"/>
      <c r="K62" s="453"/>
      <c r="L62" s="453"/>
      <c r="M62" s="453"/>
    </row>
    <row r="63" spans="2:13" ht="15.75" x14ac:dyDescent="0.2">
      <c r="B63" s="15"/>
      <c r="C63" s="452" t="s">
        <v>242</v>
      </c>
      <c r="D63" s="453"/>
      <c r="E63" s="453"/>
      <c r="F63" s="453"/>
      <c r="G63" s="453"/>
      <c r="H63" s="453"/>
      <c r="I63" s="453"/>
      <c r="J63" s="453"/>
      <c r="K63" s="453"/>
      <c r="L63" s="453"/>
      <c r="M63" s="453"/>
    </row>
    <row r="64" spans="2:13" ht="15.75" x14ac:dyDescent="0.2">
      <c r="B64" s="15"/>
      <c r="C64" s="452" t="s">
        <v>243</v>
      </c>
      <c r="D64" s="453"/>
      <c r="E64" s="453"/>
      <c r="F64" s="453"/>
      <c r="G64" s="453"/>
      <c r="H64" s="453"/>
      <c r="I64" s="453"/>
      <c r="J64" s="453"/>
      <c r="K64" s="453"/>
      <c r="L64" s="453"/>
      <c r="M64" s="453"/>
    </row>
    <row r="65" spans="2:13" ht="27" customHeight="1" x14ac:dyDescent="0.2">
      <c r="B65" s="15"/>
      <c r="C65" s="452" t="s">
        <v>284</v>
      </c>
      <c r="D65" s="453"/>
      <c r="E65" s="453"/>
      <c r="F65" s="453"/>
      <c r="G65" s="453"/>
      <c r="H65" s="453"/>
      <c r="I65" s="453"/>
      <c r="J65" s="453"/>
      <c r="K65" s="453"/>
      <c r="L65" s="453"/>
      <c r="M65" s="453"/>
    </row>
    <row r="66" spans="2:13" ht="13.5" customHeight="1" x14ac:dyDescent="0.2">
      <c r="B66" s="15"/>
      <c r="C66" s="452" t="s">
        <v>271</v>
      </c>
      <c r="D66" s="453"/>
      <c r="E66" s="453"/>
      <c r="F66" s="453"/>
      <c r="G66" s="453"/>
      <c r="H66" s="453"/>
      <c r="I66" s="453"/>
      <c r="J66" s="453"/>
      <c r="K66" s="453"/>
      <c r="L66" s="453"/>
      <c r="M66" s="453"/>
    </row>
    <row r="67" spans="2:13" ht="25.5" customHeight="1" x14ac:dyDescent="0.2">
      <c r="B67" s="15"/>
      <c r="C67" s="452" t="s">
        <v>273</v>
      </c>
      <c r="D67" s="453"/>
      <c r="E67" s="453"/>
      <c r="F67" s="453"/>
      <c r="G67" s="453"/>
      <c r="H67" s="453"/>
      <c r="I67" s="453"/>
      <c r="J67" s="453"/>
      <c r="K67" s="453"/>
      <c r="L67" s="453"/>
      <c r="M67" s="453"/>
    </row>
    <row r="68" spans="2:13" ht="27" customHeight="1" x14ac:dyDescent="0.2">
      <c r="B68" s="15"/>
      <c r="C68" s="452" t="s">
        <v>272</v>
      </c>
      <c r="D68" s="453"/>
      <c r="E68" s="453"/>
      <c r="F68" s="453"/>
      <c r="G68" s="453"/>
      <c r="H68" s="453"/>
      <c r="I68" s="453"/>
      <c r="J68" s="453"/>
      <c r="K68" s="453"/>
      <c r="L68" s="453"/>
      <c r="M68" s="453"/>
    </row>
    <row r="69" spans="2:13" ht="26.25" customHeight="1" x14ac:dyDescent="0.25">
      <c r="B69" s="17">
        <f>SUM(B41:B68)</f>
        <v>0</v>
      </c>
      <c r="C69" s="460" t="s">
        <v>244</v>
      </c>
      <c r="D69" s="461"/>
      <c r="E69" s="461"/>
      <c r="F69" s="461"/>
      <c r="G69" s="461"/>
      <c r="H69" s="461"/>
      <c r="I69" s="461"/>
      <c r="J69" s="461"/>
      <c r="K69" s="461"/>
      <c r="L69" s="461"/>
      <c r="M69" s="461"/>
    </row>
  </sheetData>
  <sheetProtection algorithmName="SHA-512" hashValue="UFtrMgCfEK7fTRpC77dWIxHXvbvMyiTi0MkimcWrkvH77h05TX1oUGkt6Lc1QNcRX3Z8eGLjeQ2BSwuKBdct1A==" saltValue="Y7ANFusDLXg/+KrGEsoL4A==" spinCount="100000" sheet="1" selectLockedCells="1"/>
  <mergeCells count="108">
    <mergeCell ref="C8:G8"/>
    <mergeCell ref="C14:D14"/>
    <mergeCell ref="C2:M2"/>
    <mergeCell ref="C3:G3"/>
    <mergeCell ref="C4:D4"/>
    <mergeCell ref="H3:M3"/>
    <mergeCell ref="C5:G5"/>
    <mergeCell ref="H4:K4"/>
    <mergeCell ref="C6:G6"/>
    <mergeCell ref="H5:K5"/>
    <mergeCell ref="C7:G7"/>
    <mergeCell ref="H6:K6"/>
    <mergeCell ref="H13:K13"/>
    <mergeCell ref="E13:F13"/>
    <mergeCell ref="C12:G12"/>
    <mergeCell ref="H11:M12"/>
    <mergeCell ref="C9:G9"/>
    <mergeCell ref="C10:G10"/>
    <mergeCell ref="H7:K7"/>
    <mergeCell ref="H8:K8"/>
    <mergeCell ref="C15:D15"/>
    <mergeCell ref="E15:G15"/>
    <mergeCell ref="C13:D13"/>
    <mergeCell ref="E14:G14"/>
    <mergeCell ref="H14:K14"/>
    <mergeCell ref="H16:J16"/>
    <mergeCell ref="E16:G16"/>
    <mergeCell ref="H20:I20"/>
    <mergeCell ref="C19:G19"/>
    <mergeCell ref="H15:K15"/>
    <mergeCell ref="C20:G20"/>
    <mergeCell ref="C16:D16"/>
    <mergeCell ref="C23:D23"/>
    <mergeCell ref="E24:G24"/>
    <mergeCell ref="H23:H24"/>
    <mergeCell ref="I23:I24"/>
    <mergeCell ref="C17:D17"/>
    <mergeCell ref="C24:D24"/>
    <mergeCell ref="E17:G17"/>
    <mergeCell ref="H21:I21"/>
    <mergeCell ref="H18:M19"/>
    <mergeCell ref="L20:L22"/>
    <mergeCell ref="M20:M22"/>
    <mergeCell ref="L23:L24"/>
    <mergeCell ref="M23:M24"/>
    <mergeCell ref="J23:J24"/>
    <mergeCell ref="K23:K24"/>
    <mergeCell ref="J20:K20"/>
    <mergeCell ref="J21:K21"/>
    <mergeCell ref="C59:M59"/>
    <mergeCell ref="C64:M64"/>
    <mergeCell ref="C69:M69"/>
    <mergeCell ref="C65:M65"/>
    <mergeCell ref="C66:M66"/>
    <mergeCell ref="C68:M68"/>
    <mergeCell ref="C67:M67"/>
    <mergeCell ref="C63:M63"/>
    <mergeCell ref="C61:M61"/>
    <mergeCell ref="C62:M62"/>
    <mergeCell ref="C60:M60"/>
    <mergeCell ref="H31:L31"/>
    <mergeCell ref="E28:G28"/>
    <mergeCell ref="C27:D28"/>
    <mergeCell ref="C30:M30"/>
    <mergeCell ref="D32:G32"/>
    <mergeCell ref="H32:M32"/>
    <mergeCell ref="C58:M58"/>
    <mergeCell ref="C54:M54"/>
    <mergeCell ref="C57:M57"/>
    <mergeCell ref="C44:M44"/>
    <mergeCell ref="C45:M45"/>
    <mergeCell ref="C46:M46"/>
    <mergeCell ref="C50:M50"/>
    <mergeCell ref="C49:M49"/>
    <mergeCell ref="C47:M47"/>
    <mergeCell ref="C48:M48"/>
    <mergeCell ref="C55:M55"/>
    <mergeCell ref="C56:M56"/>
    <mergeCell ref="C51:M51"/>
    <mergeCell ref="C52:M52"/>
    <mergeCell ref="C53:M53"/>
    <mergeCell ref="D33:G33"/>
    <mergeCell ref="D34:G34"/>
    <mergeCell ref="C36:G36"/>
    <mergeCell ref="L7:L9"/>
    <mergeCell ref="M7:M9"/>
    <mergeCell ref="H9:K9"/>
    <mergeCell ref="C39:M39"/>
    <mergeCell ref="C40:M40"/>
    <mergeCell ref="C41:M41"/>
    <mergeCell ref="C42:M42"/>
    <mergeCell ref="C43:M43"/>
    <mergeCell ref="C29:D29"/>
    <mergeCell ref="M25:M26"/>
    <mergeCell ref="E26:G26"/>
    <mergeCell ref="C25:D25"/>
    <mergeCell ref="E27:G27"/>
    <mergeCell ref="C26:D26"/>
    <mergeCell ref="E25:G25"/>
    <mergeCell ref="I25:I26"/>
    <mergeCell ref="J25:J26"/>
    <mergeCell ref="K25:K26"/>
    <mergeCell ref="E37:F37"/>
    <mergeCell ref="H25:H26"/>
    <mergeCell ref="L25:L26"/>
    <mergeCell ref="H27:M27"/>
    <mergeCell ref="H28:M28"/>
    <mergeCell ref="C31:G31"/>
  </mergeCells>
  <phoneticPr fontId="10" type="noConversion"/>
  <pageMargins left="0.39370078740157483" right="0.31496062992125984" top="0.19685039370078741" bottom="0.15748031496062992" header="0" footer="0"/>
  <pageSetup paperSize="187" scale="65"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Formulario 2024</vt:lpstr>
      <vt:lpstr>Declaracion</vt:lpstr>
      <vt:lpstr>Guia diligenciamiento, doc sopt</vt:lpstr>
      <vt:lpstr>Declaracion!Área_de_impresión</vt:lpstr>
      <vt:lpstr>'Formulario 2024'!Área_de_impresión</vt:lpstr>
      <vt:lpstr>'Guia diligenciamiento, doc sopt'!Área_de_impresión</vt:lpstr>
    </vt:vector>
  </TitlesOfParts>
  <Company>Inurbe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Inurbe</dc:creator>
  <cp:lastModifiedBy>PORT-77678</cp:lastModifiedBy>
  <cp:lastPrinted>2024-04-30T14:44:13Z</cp:lastPrinted>
  <dcterms:created xsi:type="dcterms:W3CDTF">2001-02-07T14:13:43Z</dcterms:created>
  <dcterms:modified xsi:type="dcterms:W3CDTF">2024-05-02T13:34:01Z</dcterms:modified>
</cp:coreProperties>
</file>