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i unidad\COMFACAUCA\FORMULARIO AFILIADOS COMFACAUCA\Formulario 2026\"/>
    </mc:Choice>
  </mc:AlternateContent>
  <bookViews>
    <workbookView xWindow="0" yWindow="0" windowWidth="20490" windowHeight="7530" tabRatio="599"/>
  </bookViews>
  <sheets>
    <sheet name="Formulario 2026" sheetId="47" r:id="rId1"/>
    <sheet name="Declaracion" sheetId="42" r:id="rId2"/>
    <sheet name="Guia diligenciamiento, doc sopt" sheetId="45" r:id="rId3"/>
  </sheets>
  <definedNames>
    <definedName name="_xlnm.Print_Area" localSheetId="1">Declaracion!$B$1:$AA$67</definedName>
    <definedName name="_xlnm.Print_Area" localSheetId="0">'Formulario 2026'!$A$1:$CL$135</definedName>
    <definedName name="_xlnm.Print_Area" localSheetId="2">'Guia diligenciamiento, doc sopt'!$A$1:$M$80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64" i="47" l="1"/>
  <c r="Z11" i="42" l="1"/>
  <c r="B30" i="42" s="1"/>
  <c r="D9" i="42"/>
  <c r="F9" i="42"/>
  <c r="BM51" i="47" l="1"/>
  <c r="M7" i="45" l="1"/>
  <c r="CU17" i="47" l="1"/>
  <c r="CU18" i="47"/>
  <c r="CU26" i="47"/>
  <c r="C13" i="42" l="1"/>
  <c r="V13" i="42"/>
  <c r="D58" i="42"/>
  <c r="R58" i="42" l="1"/>
  <c r="F30" i="42"/>
  <c r="B7" i="42"/>
  <c r="B57" i="42" s="1"/>
  <c r="F5" i="42"/>
  <c r="BN127" i="47" l="1"/>
  <c r="BN123" i="47"/>
  <c r="C123" i="47"/>
  <c r="AT93" i="47"/>
  <c r="BZ86" i="47"/>
  <c r="AH86" i="47"/>
  <c r="Q86" i="47" s="1"/>
  <c r="AM72" i="47"/>
  <c r="CJ66" i="47"/>
  <c r="BI66" i="47"/>
  <c r="M5" i="42" s="1"/>
  <c r="AQ66" i="47"/>
  <c r="U66" i="47"/>
  <c r="BE64" i="47"/>
  <c r="T64" i="47"/>
  <c r="CV52" i="47"/>
  <c r="L37" i="47"/>
  <c r="BG37" i="47" s="1"/>
  <c r="CV35" i="47"/>
  <c r="CV34" i="47"/>
  <c r="CU34" i="47"/>
  <c r="CT34" i="47"/>
  <c r="CT33" i="47"/>
  <c r="CV32" i="47"/>
  <c r="CT32" i="47"/>
  <c r="CD32" i="47"/>
  <c r="CV31" i="47"/>
  <c r="CT31" i="47"/>
  <c r="B31" i="47"/>
  <c r="CV30" i="47"/>
  <c r="CT30" i="47"/>
  <c r="B30" i="47"/>
  <c r="CV29" i="47"/>
  <c r="CT29" i="47"/>
  <c r="B29" i="47"/>
  <c r="CV28" i="47"/>
  <c r="B28" i="47"/>
  <c r="CV27" i="47"/>
  <c r="CU27" i="47"/>
  <c r="CT28" i="47" s="1"/>
  <c r="B27" i="47"/>
  <c r="CT27" i="47"/>
  <c r="B26" i="47"/>
  <c r="CV25" i="47"/>
  <c r="CU25" i="47"/>
  <c r="CT26" i="47" s="1"/>
  <c r="B25" i="47"/>
  <c r="CV24" i="47"/>
  <c r="CU24" i="47"/>
  <c r="CT25" i="47" s="1"/>
  <c r="B24" i="47"/>
  <c r="CS20" i="47"/>
  <c r="CS18" i="47"/>
  <c r="CS17" i="47"/>
  <c r="CV16" i="47"/>
  <c r="CU16" i="47"/>
  <c r="CT16" i="47"/>
  <c r="CS13" i="47"/>
  <c r="B11" i="42" l="1"/>
  <c r="CS56" i="47"/>
  <c r="CS35" i="47"/>
  <c r="CS59" i="47"/>
  <c r="CS57" i="47"/>
  <c r="CS60" i="47"/>
  <c r="CS58" i="47"/>
  <c r="CS61" i="47"/>
  <c r="CS54" i="47"/>
  <c r="CS62" i="47"/>
  <c r="CS63" i="47"/>
  <c r="CS64" i="47"/>
  <c r="CS55" i="47"/>
  <c r="CS27" i="47"/>
  <c r="CS31" i="47"/>
  <c r="CS29" i="47"/>
  <c r="CS24" i="47"/>
  <c r="C127" i="47"/>
  <c r="AT92" i="47"/>
  <c r="BO80" i="47"/>
  <c r="CS34" i="47"/>
  <c r="CS26" i="47"/>
  <c r="CS33" i="47"/>
  <c r="CS40" i="47"/>
  <c r="CS47" i="47"/>
  <c r="CS45" i="47"/>
  <c r="CS46" i="47"/>
  <c r="AT91" i="47"/>
  <c r="CS41" i="47"/>
  <c r="CS48" i="47"/>
  <c r="CS28" i="47"/>
  <c r="CS30" i="47"/>
  <c r="CS32" i="47"/>
  <c r="DB41" i="47"/>
  <c r="CS49" i="47"/>
  <c r="AO55" i="47"/>
  <c r="CS25" i="47"/>
  <c r="CS42" i="47"/>
  <c r="CS50" i="47"/>
  <c r="CS43" i="47"/>
  <c r="CS44" i="47"/>
  <c r="P57" i="42" l="1"/>
  <c r="H28" i="42"/>
  <c r="BQ54" i="47"/>
  <c r="AT94" i="47"/>
  <c r="BC75" i="47" s="1"/>
  <c r="C55" i="47"/>
  <c r="P55" i="47"/>
  <c r="CS80" i="47" l="1"/>
  <c r="AE54" i="47"/>
  <c r="BL56" i="47"/>
  <c r="B80" i="45"/>
  <c r="M27" i="45"/>
  <c r="M25" i="45"/>
  <c r="K27" i="45"/>
  <c r="K25" i="45"/>
  <c r="J27" i="45" s="1"/>
  <c r="M17" i="45" l="1"/>
  <c r="M16" i="45"/>
  <c r="M6" i="45"/>
  <c r="M5" i="45"/>
</calcChain>
</file>

<file path=xl/comments1.xml><?xml version="1.0" encoding="utf-8"?>
<comments xmlns="http://schemas.openxmlformats.org/spreadsheetml/2006/main">
  <authors>
    <author>PORT-77678</author>
  </authors>
  <commentList>
    <comment ref="C8" authorId="0" shapeId="0">
      <text>
        <r>
          <rPr>
            <b/>
            <sz val="9"/>
            <color indexed="81"/>
            <rFont val="Tahoma"/>
            <family val="2"/>
          </rPr>
          <t>El formulario se debe diligenciar en un computador</t>
        </r>
      </text>
    </comment>
    <comment ref="BJ8" authorId="0" shapeId="0">
      <text>
        <r>
          <rPr>
            <b/>
            <sz val="9"/>
            <color indexed="81"/>
            <rFont val="Tahoma"/>
            <family val="2"/>
          </rPr>
          <t>Imprimir en hojas tamaño oficio 8,5 X 13, a doble cara</t>
        </r>
      </text>
    </comment>
    <comment ref="AK10" authorId="0" shapeId="0">
      <text>
        <r>
          <rPr>
            <b/>
            <sz val="9"/>
            <color indexed="81"/>
            <rFont val="Tahoma"/>
            <family val="2"/>
          </rPr>
          <t>Digitar información solamente en las casillas de color verde</t>
        </r>
      </text>
    </comment>
    <comment ref="AJ11" authorId="0" shapeId="0">
      <text>
        <r>
          <rPr>
            <b/>
            <sz val="9"/>
            <color indexed="81"/>
            <rFont val="Tahoma"/>
            <family val="2"/>
          </rPr>
          <t>Se marca X cuando es la primera vez que se postula al subsidio de vivienda</t>
        </r>
      </text>
    </comment>
    <comment ref="BC11" authorId="0" shapeId="0">
      <text>
        <r>
          <rPr>
            <b/>
            <sz val="9"/>
            <color indexed="81"/>
            <rFont val="Tahoma"/>
            <family val="2"/>
          </rPr>
          <t>Se marca X cuando ya se encuentra postulado y desea actualizar documentos</t>
        </r>
      </text>
    </comment>
    <comment ref="BT11" authorId="0" shapeId="0">
      <text>
        <r>
          <rPr>
            <b/>
            <sz val="9"/>
            <color indexed="81"/>
            <rFont val="Tahoma"/>
            <family val="2"/>
          </rPr>
          <t>No digitar información en este campo</t>
        </r>
      </text>
    </comment>
    <comment ref="AJ13" authorId="0" shapeId="0">
      <text>
        <r>
          <rPr>
            <b/>
            <sz val="9"/>
            <color indexed="81"/>
            <rFont val="Tahoma"/>
            <family val="2"/>
          </rPr>
          <t>Marcar X si desea adquirir una vivienda nueva</t>
        </r>
      </text>
    </comment>
    <comment ref="BC13" authorId="0" shapeId="0">
      <text>
        <r>
          <rPr>
            <b/>
            <sz val="9"/>
            <color indexed="81"/>
            <rFont val="Tahoma"/>
            <family val="2"/>
          </rPr>
          <t>Marcar X si desea construir una vivienda en un lote de su propiedad</t>
        </r>
      </text>
    </comment>
    <comment ref="BT13" authorId="0" shapeId="0">
      <text>
        <r>
          <rPr>
            <b/>
            <sz val="9"/>
            <color indexed="81"/>
            <rFont val="Tahoma"/>
            <family val="2"/>
          </rPr>
          <t>Marcar X si desea mejorar una vivienda de su propiedad</t>
        </r>
      </text>
    </comment>
    <comment ref="M15" authorId="0" shapeId="0">
      <text>
        <r>
          <rPr>
            <b/>
            <sz val="9"/>
            <color indexed="81"/>
            <rFont val="Tahoma"/>
            <family val="2"/>
          </rPr>
          <t>Nombre la constructora que ejecuta el proyecto</t>
        </r>
      </text>
    </comment>
    <comment ref="BG15" authorId="0" shapeId="0">
      <text>
        <r>
          <rPr>
            <b/>
            <sz val="9"/>
            <color indexed="81"/>
            <rFont val="Tahoma"/>
            <family val="2"/>
          </rPr>
          <t>Nombre del proyecto donde adquiere la vivienda, construye o mejora la vivienda</t>
        </r>
      </text>
    </comment>
    <comment ref="C22" authorId="0" shapeId="0">
      <text>
        <r>
          <rPr>
            <b/>
            <sz val="9"/>
            <color indexed="81"/>
            <rFont val="Tahoma"/>
            <family val="2"/>
          </rPr>
          <t>El jefe del hogar debe ser el afiliado</t>
        </r>
      </text>
    </comment>
    <comment ref="AP22" authorId="0" shapeId="0">
      <text>
        <r>
          <rPr>
            <b/>
            <sz val="9"/>
            <color indexed="81"/>
            <rFont val="Tahoma"/>
            <family val="2"/>
          </rPr>
          <t>Digite solamente números sin puntos ni comas</t>
        </r>
      </text>
    </comment>
    <comment ref="AR22" authorId="0" shapeId="0">
      <text>
        <r>
          <rPr>
            <b/>
            <sz val="9"/>
            <color indexed="81"/>
            <rFont val="Tahoma"/>
            <family val="2"/>
          </rPr>
          <t>Digite solamente números sin puntos ni comas</t>
        </r>
      </text>
    </comment>
    <comment ref="AT22" authorId="0" shapeId="0">
      <text>
        <r>
          <rPr>
            <b/>
            <sz val="9"/>
            <color indexed="81"/>
            <rFont val="Tahoma"/>
            <family val="2"/>
          </rPr>
          <t>Digite solamente números sin puntos ni comas</t>
        </r>
      </text>
    </comment>
    <comment ref="AW22"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2" authorId="0" shapeId="0">
      <text>
        <r>
          <rPr>
            <b/>
            <sz val="9"/>
            <color indexed="81"/>
            <rFont val="Tahoma"/>
            <family val="2"/>
          </rPr>
          <t>Digite solamente números, sin puntos ni comas</t>
        </r>
      </text>
    </comment>
    <comment ref="BF22"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2"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2"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2"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2" authorId="0" shapeId="0">
      <text>
        <r>
          <rPr>
            <b/>
            <sz val="9"/>
            <color indexed="81"/>
            <rFont val="Tahoma"/>
            <family val="2"/>
          </rPr>
          <t>S:   Soltero(a)
C:  Casado(a) o unión marital de hecho.
SP: Separado, Divorciado</t>
        </r>
      </text>
    </comment>
    <comment ref="BU22" authorId="0" shapeId="0">
      <text>
        <r>
          <rPr>
            <b/>
            <sz val="9"/>
            <color indexed="81"/>
            <rFont val="Tahoma"/>
            <family val="2"/>
          </rPr>
          <t>F = FEMENINO
M= MASCULINO
NB=No Binario</t>
        </r>
      </text>
    </comment>
    <comment ref="BX22" authorId="0" shapeId="0">
      <text>
        <r>
          <rPr>
            <b/>
            <sz val="9"/>
            <color indexed="81"/>
            <rFont val="Tahoma"/>
            <family val="2"/>
          </rPr>
          <t xml:space="preserve">EM: Empleado
H:   Hogar   
ES:  Estudiante.
P:    Pensionado  
D:    Desempleado.
I:     Independiente.
</t>
        </r>
      </text>
    </comment>
    <comment ref="CD22" authorId="0" shapeId="0">
      <text>
        <r>
          <rPr>
            <b/>
            <sz val="9"/>
            <color indexed="81"/>
            <rFont val="Tahoma"/>
            <family val="2"/>
          </rPr>
          <t>Digitar solamente números, sin puntos ni comas</t>
        </r>
      </text>
    </comment>
    <comment ref="AP24" authorId="0" shapeId="0">
      <text>
        <r>
          <rPr>
            <b/>
            <sz val="9"/>
            <color indexed="81"/>
            <rFont val="Tahoma"/>
            <family val="2"/>
          </rPr>
          <t>Digite solamente números sin puntos ni comas</t>
        </r>
      </text>
    </comment>
    <comment ref="AR24" authorId="0" shapeId="0">
      <text>
        <r>
          <rPr>
            <b/>
            <sz val="9"/>
            <color indexed="81"/>
            <rFont val="Tahoma"/>
            <family val="2"/>
          </rPr>
          <t>Digite solamente números sin puntos ni comas</t>
        </r>
      </text>
    </comment>
    <comment ref="AT24" authorId="0" shapeId="0">
      <text>
        <r>
          <rPr>
            <b/>
            <sz val="9"/>
            <color indexed="81"/>
            <rFont val="Tahoma"/>
            <family val="2"/>
          </rPr>
          <t>Digite solamente números sin puntos ni comas</t>
        </r>
      </text>
    </comment>
    <comment ref="AW24"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4" authorId="0" shapeId="0">
      <text>
        <r>
          <rPr>
            <b/>
            <sz val="9"/>
            <color indexed="81"/>
            <rFont val="Tahoma"/>
            <family val="2"/>
          </rPr>
          <t>Digite solamente números, sin puntos ni comas</t>
        </r>
      </text>
    </comment>
    <comment ref="BF24"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4"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4"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4"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4" authorId="0" shapeId="0">
      <text>
        <r>
          <rPr>
            <b/>
            <sz val="9"/>
            <color indexed="81"/>
            <rFont val="Tahoma"/>
            <family val="2"/>
          </rPr>
          <t>S:   Soltero(a)
C:  Casado(a) o unión marital de hecho.
SP: Separado, Divorciado</t>
        </r>
      </text>
    </comment>
    <comment ref="BU24" authorId="0" shapeId="0">
      <text>
        <r>
          <rPr>
            <b/>
            <sz val="9"/>
            <color indexed="81"/>
            <rFont val="Tahoma"/>
            <family val="2"/>
          </rPr>
          <t>F = FEMENINO
M= MASCULINO
NB=No Binario</t>
        </r>
      </text>
    </comment>
    <comment ref="BX24" authorId="0" shapeId="0">
      <text>
        <r>
          <rPr>
            <b/>
            <sz val="9"/>
            <color indexed="81"/>
            <rFont val="Tahoma"/>
            <family val="2"/>
          </rPr>
          <t xml:space="preserve">EM: Empleado
H:   Hogar   
ES:  Estudiante.
P:    Pensionado  
D:    Desempleado.
I:     Independiente.
</t>
        </r>
      </text>
    </comment>
    <comment ref="CA24" authorId="0" shapeId="0">
      <text>
        <r>
          <rPr>
            <b/>
            <sz val="9"/>
            <color indexed="81"/>
            <rFont val="Tahoma"/>
            <family val="2"/>
          </rPr>
          <t>X: La persona que reemplaza al Jefe del Hogar</t>
        </r>
      </text>
    </comment>
    <comment ref="CD24" authorId="0" shapeId="0">
      <text>
        <r>
          <rPr>
            <b/>
            <sz val="9"/>
            <color indexed="81"/>
            <rFont val="Tahoma"/>
            <family val="2"/>
          </rPr>
          <t>Digitar solamente números, sin puntos ni comas</t>
        </r>
      </text>
    </comment>
    <comment ref="AP25" authorId="0" shapeId="0">
      <text>
        <r>
          <rPr>
            <b/>
            <sz val="9"/>
            <color indexed="81"/>
            <rFont val="Tahoma"/>
            <family val="2"/>
          </rPr>
          <t>Digite solamente números sin puntos ni comas</t>
        </r>
      </text>
    </comment>
    <comment ref="AR25" authorId="0" shapeId="0">
      <text>
        <r>
          <rPr>
            <b/>
            <sz val="9"/>
            <color indexed="81"/>
            <rFont val="Tahoma"/>
            <family val="2"/>
          </rPr>
          <t>Digite solamente números sin puntos ni comas</t>
        </r>
      </text>
    </comment>
    <comment ref="AT25" authorId="0" shapeId="0">
      <text>
        <r>
          <rPr>
            <b/>
            <sz val="9"/>
            <color indexed="81"/>
            <rFont val="Tahoma"/>
            <family val="2"/>
          </rPr>
          <t>Digite solamente números sin puntos ni comas</t>
        </r>
      </text>
    </comment>
    <comment ref="AW25"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5" authorId="0" shapeId="0">
      <text>
        <r>
          <rPr>
            <b/>
            <sz val="9"/>
            <color indexed="81"/>
            <rFont val="Tahoma"/>
            <family val="2"/>
          </rPr>
          <t>Digite solamente números, sin puntos ni comas</t>
        </r>
      </text>
    </comment>
    <comment ref="BF25"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5"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5"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5"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5" authorId="0" shapeId="0">
      <text>
        <r>
          <rPr>
            <b/>
            <sz val="9"/>
            <color indexed="81"/>
            <rFont val="Tahoma"/>
            <family val="2"/>
          </rPr>
          <t>S:   Soltero(a)
C:  Casado(a) o unión marital de hecho.
SP: Separado, Divorciado</t>
        </r>
      </text>
    </comment>
    <comment ref="BU25" authorId="0" shapeId="0">
      <text>
        <r>
          <rPr>
            <b/>
            <sz val="9"/>
            <color indexed="81"/>
            <rFont val="Tahoma"/>
            <family val="2"/>
          </rPr>
          <t>F = FEMENINO
M= MASCULINO
NB=No Binario</t>
        </r>
      </text>
    </comment>
    <comment ref="BX25" authorId="0" shapeId="0">
      <text>
        <r>
          <rPr>
            <b/>
            <sz val="9"/>
            <color indexed="81"/>
            <rFont val="Tahoma"/>
            <family val="2"/>
          </rPr>
          <t xml:space="preserve">EM: Empleado
H:   Hogar   
ES:  Estudiante.
P:    Pensionado  
D:    Desempleado.
I:     Independiente.
</t>
        </r>
      </text>
    </comment>
    <comment ref="CA25" authorId="0" shapeId="0">
      <text>
        <r>
          <rPr>
            <b/>
            <sz val="9"/>
            <color indexed="81"/>
            <rFont val="Tahoma"/>
            <family val="2"/>
          </rPr>
          <t>X: La persona que reemplaza al Jefe del Hogar</t>
        </r>
      </text>
    </comment>
    <comment ref="CD25" authorId="0" shapeId="0">
      <text>
        <r>
          <rPr>
            <b/>
            <sz val="9"/>
            <color indexed="81"/>
            <rFont val="Tahoma"/>
            <family val="2"/>
          </rPr>
          <t>Digitar solamente números, sin puntos ni comas</t>
        </r>
      </text>
    </comment>
    <comment ref="AP26" authorId="0" shapeId="0">
      <text>
        <r>
          <rPr>
            <b/>
            <sz val="9"/>
            <color indexed="81"/>
            <rFont val="Tahoma"/>
            <family val="2"/>
          </rPr>
          <t>Digite solamente números sin puntos ni comas</t>
        </r>
      </text>
    </comment>
    <comment ref="AR26" authorId="0" shapeId="0">
      <text>
        <r>
          <rPr>
            <b/>
            <sz val="9"/>
            <color indexed="81"/>
            <rFont val="Tahoma"/>
            <family val="2"/>
          </rPr>
          <t>Digite solamente números sin puntos ni comas</t>
        </r>
      </text>
    </comment>
    <comment ref="AT26" authorId="0" shapeId="0">
      <text>
        <r>
          <rPr>
            <b/>
            <sz val="9"/>
            <color indexed="81"/>
            <rFont val="Tahoma"/>
            <family val="2"/>
          </rPr>
          <t>Digite solamente números sin puntos ni comas</t>
        </r>
      </text>
    </comment>
    <comment ref="AW26"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6" authorId="0" shapeId="0">
      <text>
        <r>
          <rPr>
            <b/>
            <sz val="9"/>
            <color indexed="81"/>
            <rFont val="Tahoma"/>
            <family val="2"/>
          </rPr>
          <t>Digite solamente números, sin puntos ni comas</t>
        </r>
      </text>
    </comment>
    <comment ref="BF26"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6"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6"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6"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6" authorId="0" shapeId="0">
      <text>
        <r>
          <rPr>
            <b/>
            <sz val="9"/>
            <color indexed="81"/>
            <rFont val="Tahoma"/>
            <family val="2"/>
          </rPr>
          <t>S:   Soltero(a)
C:  Casado(a) o unión marital de hecho.
SP: Separado, Divorciado</t>
        </r>
      </text>
    </comment>
    <comment ref="BU26" authorId="0" shapeId="0">
      <text>
        <r>
          <rPr>
            <b/>
            <sz val="9"/>
            <color indexed="81"/>
            <rFont val="Tahoma"/>
            <family val="2"/>
          </rPr>
          <t>F = FEMENINO
M= MASCULINO
NB=No Binario</t>
        </r>
      </text>
    </comment>
    <comment ref="BX26" authorId="0" shapeId="0">
      <text>
        <r>
          <rPr>
            <b/>
            <sz val="9"/>
            <color indexed="81"/>
            <rFont val="Tahoma"/>
            <family val="2"/>
          </rPr>
          <t xml:space="preserve">EM: Empleado
H:   Hogar   
ES:  Estudiante.
P:    Pensionado  
D:    Desempleado.
I:     Independiente.
</t>
        </r>
      </text>
    </comment>
    <comment ref="CA26" authorId="0" shapeId="0">
      <text>
        <r>
          <rPr>
            <b/>
            <sz val="9"/>
            <color indexed="81"/>
            <rFont val="Tahoma"/>
            <family val="2"/>
          </rPr>
          <t>X: La persona que reemplaza al Jefe del Hogar</t>
        </r>
      </text>
    </comment>
    <comment ref="CD26" authorId="0" shapeId="0">
      <text>
        <r>
          <rPr>
            <b/>
            <sz val="9"/>
            <color indexed="81"/>
            <rFont val="Tahoma"/>
            <family val="2"/>
          </rPr>
          <t>Digitar solamente números, sin puntos ni comas</t>
        </r>
      </text>
    </comment>
    <comment ref="AP27" authorId="0" shapeId="0">
      <text>
        <r>
          <rPr>
            <b/>
            <sz val="9"/>
            <color indexed="81"/>
            <rFont val="Tahoma"/>
            <family val="2"/>
          </rPr>
          <t>Digite solamente números sin puntos ni comas</t>
        </r>
      </text>
    </comment>
    <comment ref="AR27" authorId="0" shapeId="0">
      <text>
        <r>
          <rPr>
            <b/>
            <sz val="9"/>
            <color indexed="81"/>
            <rFont val="Tahoma"/>
            <family val="2"/>
          </rPr>
          <t>Digite solamente números sin puntos ni comas</t>
        </r>
      </text>
    </comment>
    <comment ref="AT27" authorId="0" shapeId="0">
      <text>
        <r>
          <rPr>
            <b/>
            <sz val="9"/>
            <color indexed="81"/>
            <rFont val="Tahoma"/>
            <family val="2"/>
          </rPr>
          <t>Digite solamente números sin puntos ni comas</t>
        </r>
      </text>
    </comment>
    <comment ref="AW27"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7" authorId="0" shapeId="0">
      <text>
        <r>
          <rPr>
            <b/>
            <sz val="9"/>
            <color indexed="81"/>
            <rFont val="Tahoma"/>
            <family val="2"/>
          </rPr>
          <t>Digite solamente números, sin puntos ni comas</t>
        </r>
      </text>
    </comment>
    <comment ref="BF27"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7"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7"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7"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7" authorId="0" shapeId="0">
      <text>
        <r>
          <rPr>
            <b/>
            <sz val="9"/>
            <color indexed="81"/>
            <rFont val="Tahoma"/>
            <family val="2"/>
          </rPr>
          <t>S:   Soltero(a)
C:  Casado(a) o unión marital de hecho.
SP: Separado, Divorciado</t>
        </r>
      </text>
    </comment>
    <comment ref="BU27" authorId="0" shapeId="0">
      <text>
        <r>
          <rPr>
            <b/>
            <sz val="9"/>
            <color indexed="81"/>
            <rFont val="Tahoma"/>
            <family val="2"/>
          </rPr>
          <t>F = FEMENINO
M= MASCULINO
NB=No Binario</t>
        </r>
      </text>
    </comment>
    <comment ref="BX27" authorId="0" shapeId="0">
      <text>
        <r>
          <rPr>
            <b/>
            <sz val="9"/>
            <color indexed="81"/>
            <rFont val="Tahoma"/>
            <family val="2"/>
          </rPr>
          <t xml:space="preserve">EM: Empleado
H:   Hogar   
ES:  Estudiante.
P:    Pensionado  
D:    Desempleado.
I:     Independiente.
</t>
        </r>
      </text>
    </comment>
    <comment ref="CA27" authorId="0" shapeId="0">
      <text>
        <r>
          <rPr>
            <b/>
            <sz val="9"/>
            <color indexed="81"/>
            <rFont val="Tahoma"/>
            <family val="2"/>
          </rPr>
          <t>X: La persona que reemplaza al Jefe del Hogar</t>
        </r>
      </text>
    </comment>
    <comment ref="CD27" authorId="0" shapeId="0">
      <text>
        <r>
          <rPr>
            <b/>
            <sz val="9"/>
            <color indexed="81"/>
            <rFont val="Tahoma"/>
            <family val="2"/>
          </rPr>
          <t>Digitar solamente números, sin puntos ni comas</t>
        </r>
      </text>
    </comment>
    <comment ref="AP28" authorId="0" shapeId="0">
      <text>
        <r>
          <rPr>
            <b/>
            <sz val="9"/>
            <color indexed="81"/>
            <rFont val="Tahoma"/>
            <family val="2"/>
          </rPr>
          <t>Digite solamente números sin puntos ni comas</t>
        </r>
      </text>
    </comment>
    <comment ref="AR28" authorId="0" shapeId="0">
      <text>
        <r>
          <rPr>
            <b/>
            <sz val="9"/>
            <color indexed="81"/>
            <rFont val="Tahoma"/>
            <family val="2"/>
          </rPr>
          <t>Digite solamente números sin puntos ni comas</t>
        </r>
      </text>
    </comment>
    <comment ref="AT28" authorId="0" shapeId="0">
      <text>
        <r>
          <rPr>
            <b/>
            <sz val="9"/>
            <color indexed="81"/>
            <rFont val="Tahoma"/>
            <family val="2"/>
          </rPr>
          <t>Digite solamente números sin puntos ni comas</t>
        </r>
      </text>
    </comment>
    <comment ref="AW28"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8" authorId="0" shapeId="0">
      <text>
        <r>
          <rPr>
            <b/>
            <sz val="9"/>
            <color indexed="81"/>
            <rFont val="Tahoma"/>
            <family val="2"/>
          </rPr>
          <t>Digite solamente números, sin puntos ni comas</t>
        </r>
      </text>
    </comment>
    <comment ref="BF28"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8"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8"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8"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8" authorId="0" shapeId="0">
      <text>
        <r>
          <rPr>
            <b/>
            <sz val="9"/>
            <color indexed="81"/>
            <rFont val="Tahoma"/>
            <family val="2"/>
          </rPr>
          <t>S:   Soltero(a)
C:  Casado(a) o unión marital de hecho.
SP: Separado, Divorciado</t>
        </r>
      </text>
    </comment>
    <comment ref="BU28" authorId="0" shapeId="0">
      <text>
        <r>
          <rPr>
            <b/>
            <sz val="9"/>
            <color indexed="81"/>
            <rFont val="Tahoma"/>
            <family val="2"/>
          </rPr>
          <t>F = FEMENINO
M= MASCULINO
NB=No Binario</t>
        </r>
      </text>
    </comment>
    <comment ref="BX28" authorId="0" shapeId="0">
      <text>
        <r>
          <rPr>
            <b/>
            <sz val="9"/>
            <color indexed="81"/>
            <rFont val="Tahoma"/>
            <family val="2"/>
          </rPr>
          <t xml:space="preserve">EM: Empleado
H:   Hogar   
ES:  Estudiante.
P:    Pensionado  
D:    Desempleado.
I:     Independiente.
</t>
        </r>
      </text>
    </comment>
    <comment ref="CA28" authorId="0" shapeId="0">
      <text>
        <r>
          <rPr>
            <b/>
            <sz val="9"/>
            <color indexed="81"/>
            <rFont val="Tahoma"/>
            <family val="2"/>
          </rPr>
          <t>X: La persona que reemplaza al Jefe del Hogar</t>
        </r>
      </text>
    </comment>
    <comment ref="CD28" authorId="0" shapeId="0">
      <text>
        <r>
          <rPr>
            <b/>
            <sz val="9"/>
            <color indexed="81"/>
            <rFont val="Tahoma"/>
            <family val="2"/>
          </rPr>
          <t>Digitar solamente números, sin puntos ni comas</t>
        </r>
      </text>
    </comment>
    <comment ref="AP29" authorId="0" shapeId="0">
      <text>
        <r>
          <rPr>
            <b/>
            <sz val="9"/>
            <color indexed="81"/>
            <rFont val="Tahoma"/>
            <family val="2"/>
          </rPr>
          <t>Digite solamente números sin puntos ni comas</t>
        </r>
      </text>
    </comment>
    <comment ref="AR29" authorId="0" shapeId="0">
      <text>
        <r>
          <rPr>
            <b/>
            <sz val="9"/>
            <color indexed="81"/>
            <rFont val="Tahoma"/>
            <family val="2"/>
          </rPr>
          <t>Digite solamente números sin puntos ni comas</t>
        </r>
      </text>
    </comment>
    <comment ref="AT29" authorId="0" shapeId="0">
      <text>
        <r>
          <rPr>
            <b/>
            <sz val="9"/>
            <color indexed="81"/>
            <rFont val="Tahoma"/>
            <family val="2"/>
          </rPr>
          <t>Digite solamente números sin puntos ni comas</t>
        </r>
      </text>
    </comment>
    <comment ref="AW29"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9" authorId="0" shapeId="0">
      <text>
        <r>
          <rPr>
            <b/>
            <sz val="9"/>
            <color indexed="81"/>
            <rFont val="Tahoma"/>
            <family val="2"/>
          </rPr>
          <t>Digite solamente números, sin puntos ni comas</t>
        </r>
      </text>
    </comment>
    <comment ref="BF29"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9"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9"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9"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9" authorId="0" shapeId="0">
      <text>
        <r>
          <rPr>
            <b/>
            <sz val="9"/>
            <color indexed="81"/>
            <rFont val="Tahoma"/>
            <family val="2"/>
          </rPr>
          <t>S:   Soltero(a)
C:  Casado(a) o unión marital de hecho.
SP: Separado, Divorciado</t>
        </r>
      </text>
    </comment>
    <comment ref="BU29" authorId="0" shapeId="0">
      <text>
        <r>
          <rPr>
            <b/>
            <sz val="9"/>
            <color indexed="81"/>
            <rFont val="Tahoma"/>
            <family val="2"/>
          </rPr>
          <t>F = FEMENINO
M= MASCULINO
NB=No Binario</t>
        </r>
      </text>
    </comment>
    <comment ref="BX29" authorId="0" shapeId="0">
      <text>
        <r>
          <rPr>
            <b/>
            <sz val="9"/>
            <color indexed="81"/>
            <rFont val="Tahoma"/>
            <family val="2"/>
          </rPr>
          <t xml:space="preserve">EM: Empleado
H:   Hogar   
ES:  Estudiante.
P:    Pensionado  
D:    Desempleado.
I:     Independiente.
</t>
        </r>
      </text>
    </comment>
    <comment ref="CA29" authorId="0" shapeId="0">
      <text>
        <r>
          <rPr>
            <b/>
            <sz val="9"/>
            <color indexed="81"/>
            <rFont val="Tahoma"/>
            <family val="2"/>
          </rPr>
          <t>X: La persona que reemplaza al Jefe del Hogar</t>
        </r>
      </text>
    </comment>
    <comment ref="CD29" authorId="0" shapeId="0">
      <text>
        <r>
          <rPr>
            <b/>
            <sz val="9"/>
            <color indexed="81"/>
            <rFont val="Tahoma"/>
            <family val="2"/>
          </rPr>
          <t>Digitar solamente números, sin puntos ni comas</t>
        </r>
      </text>
    </comment>
    <comment ref="AP30" authorId="0" shapeId="0">
      <text>
        <r>
          <rPr>
            <b/>
            <sz val="9"/>
            <color indexed="81"/>
            <rFont val="Tahoma"/>
            <family val="2"/>
          </rPr>
          <t>Digite solamente números sin puntos ni comas</t>
        </r>
      </text>
    </comment>
    <comment ref="AR30" authorId="0" shapeId="0">
      <text>
        <r>
          <rPr>
            <b/>
            <sz val="9"/>
            <color indexed="81"/>
            <rFont val="Tahoma"/>
            <family val="2"/>
          </rPr>
          <t>Digite solamente números sin puntos ni comas</t>
        </r>
      </text>
    </comment>
    <comment ref="AT30" authorId="0" shapeId="0">
      <text>
        <r>
          <rPr>
            <b/>
            <sz val="9"/>
            <color indexed="81"/>
            <rFont val="Tahoma"/>
            <family val="2"/>
          </rPr>
          <t>Digite solamente números sin puntos ni comas</t>
        </r>
      </text>
    </comment>
    <comment ref="AW30"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30" authorId="0" shapeId="0">
      <text>
        <r>
          <rPr>
            <b/>
            <sz val="9"/>
            <color indexed="81"/>
            <rFont val="Tahoma"/>
            <family val="2"/>
          </rPr>
          <t>Digite solamente números, sin puntos ni comas</t>
        </r>
      </text>
    </comment>
    <comment ref="BF30"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30"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30"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30"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30" authorId="0" shapeId="0">
      <text>
        <r>
          <rPr>
            <b/>
            <sz val="9"/>
            <color indexed="81"/>
            <rFont val="Tahoma"/>
            <family val="2"/>
          </rPr>
          <t>S:   Soltero(a)
C:  Casado(a) o unión marital de hecho.
SP: Separado, Divorciado</t>
        </r>
      </text>
    </comment>
    <comment ref="BU30" authorId="0" shapeId="0">
      <text>
        <r>
          <rPr>
            <b/>
            <sz val="9"/>
            <color indexed="81"/>
            <rFont val="Tahoma"/>
            <family val="2"/>
          </rPr>
          <t>F = FEMENINO
M= MASCULINO
NB=No Binario</t>
        </r>
      </text>
    </comment>
    <comment ref="BX30" authorId="0" shapeId="0">
      <text>
        <r>
          <rPr>
            <b/>
            <sz val="9"/>
            <color indexed="81"/>
            <rFont val="Tahoma"/>
            <family val="2"/>
          </rPr>
          <t xml:space="preserve">EM: Empleado
H:   Hogar   
ES:  Estudiante.
P:    Pensionado  
D:    Desempleado.
I:     Independiente.
</t>
        </r>
      </text>
    </comment>
    <comment ref="CA30" authorId="0" shapeId="0">
      <text>
        <r>
          <rPr>
            <b/>
            <sz val="9"/>
            <color indexed="81"/>
            <rFont val="Tahoma"/>
            <family val="2"/>
          </rPr>
          <t>X: La persona que reemplaza al Jefe del Hogar</t>
        </r>
      </text>
    </comment>
    <comment ref="CD30" authorId="0" shapeId="0">
      <text>
        <r>
          <rPr>
            <b/>
            <sz val="9"/>
            <color indexed="81"/>
            <rFont val="Tahoma"/>
            <family val="2"/>
          </rPr>
          <t>Digitar solamente números, sin puntos ni comas</t>
        </r>
      </text>
    </comment>
    <comment ref="AP31" authorId="0" shapeId="0">
      <text>
        <r>
          <rPr>
            <b/>
            <sz val="9"/>
            <color indexed="81"/>
            <rFont val="Tahoma"/>
            <family val="2"/>
          </rPr>
          <t>Digite solamente números sin puntos ni comas</t>
        </r>
      </text>
    </comment>
    <comment ref="AR31" authorId="0" shapeId="0">
      <text>
        <r>
          <rPr>
            <b/>
            <sz val="9"/>
            <color indexed="81"/>
            <rFont val="Tahoma"/>
            <family val="2"/>
          </rPr>
          <t>Digite solamente números sin puntos ni comas</t>
        </r>
      </text>
    </comment>
    <comment ref="AT31" authorId="0" shapeId="0">
      <text>
        <r>
          <rPr>
            <b/>
            <sz val="9"/>
            <color indexed="81"/>
            <rFont val="Tahoma"/>
            <family val="2"/>
          </rPr>
          <t>Digite solamente números sin puntos ni comas</t>
        </r>
      </text>
    </comment>
    <comment ref="AW31"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31" authorId="0" shapeId="0">
      <text>
        <r>
          <rPr>
            <b/>
            <sz val="9"/>
            <color indexed="81"/>
            <rFont val="Tahoma"/>
            <family val="2"/>
          </rPr>
          <t>Digite solamente números, sin puntos ni comas</t>
        </r>
      </text>
    </comment>
    <comment ref="BF31"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31"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31"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31"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31" authorId="0" shapeId="0">
      <text>
        <r>
          <rPr>
            <b/>
            <sz val="9"/>
            <color indexed="81"/>
            <rFont val="Tahoma"/>
            <family val="2"/>
          </rPr>
          <t>S:   Soltero(a)
C:  Casado(a) o unión marital de hecho.
SP: Separado, Divorciado</t>
        </r>
      </text>
    </comment>
    <comment ref="BU31" authorId="0" shapeId="0">
      <text>
        <r>
          <rPr>
            <b/>
            <sz val="9"/>
            <color indexed="81"/>
            <rFont val="Tahoma"/>
            <family val="2"/>
          </rPr>
          <t>F = FEMENINO
M= MASCULINO
NB=No Binario</t>
        </r>
      </text>
    </comment>
    <comment ref="BX31" authorId="0" shapeId="0">
      <text>
        <r>
          <rPr>
            <b/>
            <sz val="9"/>
            <color indexed="81"/>
            <rFont val="Tahoma"/>
            <family val="2"/>
          </rPr>
          <t xml:space="preserve">EM: Empleado
H:   Hogar   
ES:  Estudiante.
P:    Pensionado  
D:    Desempleado.
I:     Independiente.
</t>
        </r>
      </text>
    </comment>
    <comment ref="CA31" authorId="0" shapeId="0">
      <text>
        <r>
          <rPr>
            <b/>
            <sz val="9"/>
            <color indexed="81"/>
            <rFont val="Tahoma"/>
            <family val="2"/>
          </rPr>
          <t>X: La persona que reemplaza al Jefe del Hogar</t>
        </r>
      </text>
    </comment>
    <comment ref="CD31" authorId="0" shapeId="0">
      <text>
        <r>
          <rPr>
            <b/>
            <sz val="9"/>
            <color indexed="81"/>
            <rFont val="Tahoma"/>
            <family val="2"/>
          </rPr>
          <t>Digitar solamente números, sin puntos ni comas</t>
        </r>
      </text>
    </comment>
    <comment ref="C33" authorId="0" shapeId="0">
      <text>
        <r>
          <rPr>
            <b/>
            <sz val="8"/>
            <color indexed="81"/>
            <rFont val="Arial"/>
            <family val="2"/>
          </rPr>
          <t>La sección 2.1 se DILIGENCIA SOLAMENTE si su salario es variable mes a mes, se toman los valores de los 12 últimos meses de la planilla PILA</t>
        </r>
      </text>
    </comment>
    <comment ref="F34" authorId="0" shapeId="0">
      <text>
        <r>
          <rPr>
            <b/>
            <sz val="9"/>
            <color indexed="81"/>
            <rFont val="Tahoma"/>
            <family val="2"/>
          </rPr>
          <t>Sigla mes
Ene
Feb
Mar
Abr
May
Jun
Jul
Ago
Sep
Oct
Nov
Dic</t>
        </r>
      </text>
    </comment>
    <comment ref="H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T34" authorId="0" shapeId="0">
      <text>
        <r>
          <rPr>
            <b/>
            <sz val="9"/>
            <color indexed="81"/>
            <rFont val="Tahoma"/>
            <family val="2"/>
          </rPr>
          <t>Sigla mes
Ene
Feb
Mar
Abr
May
Jun
Jul
Ago
Sep
Oct
Nov
Dic</t>
        </r>
      </text>
    </comment>
    <comment ref="V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H34" authorId="0" shapeId="0">
      <text>
        <r>
          <rPr>
            <b/>
            <sz val="9"/>
            <color indexed="81"/>
            <rFont val="Tahoma"/>
            <family val="2"/>
          </rPr>
          <t>Sigla mes
Ene
Feb
Mar
Abr
May
Jun
Jul
Ago
Sep
Oct
Nov
Dic</t>
        </r>
      </text>
    </comment>
    <comment ref="AJ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V34" authorId="0" shapeId="0">
      <text>
        <r>
          <rPr>
            <b/>
            <sz val="9"/>
            <color indexed="81"/>
            <rFont val="Tahoma"/>
            <family val="2"/>
          </rPr>
          <t>Sigla mes
Ene
Feb
Mar
Abr
May
Jun
Jul
Ago
Sep
Oct
Nov
Dic</t>
        </r>
      </text>
    </comment>
    <comment ref="AX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BK34" authorId="0" shapeId="0">
      <text>
        <r>
          <rPr>
            <b/>
            <sz val="9"/>
            <color indexed="81"/>
            <rFont val="Tahoma"/>
            <family val="2"/>
          </rPr>
          <t>Sigla mes
Ene
Feb
Mar
Abr
May
Jun
Jul
Ago
Sep
Oct
Nov
Dic</t>
        </r>
      </text>
    </comment>
    <comment ref="BM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CA34" authorId="0" shapeId="0">
      <text>
        <r>
          <rPr>
            <b/>
            <sz val="9"/>
            <color indexed="81"/>
            <rFont val="Tahoma"/>
            <family val="2"/>
          </rPr>
          <t>Sigla mes
Ene
Feb
Mar
Abr
May
Jun
Jul
Ago
Sep
Oct
Nov
Dic</t>
        </r>
      </text>
    </comment>
    <comment ref="CC34" authorId="0" shapeId="0">
      <text>
        <r>
          <rPr>
            <b/>
            <sz val="9"/>
            <color indexed="81"/>
            <rFont val="Tahoma"/>
            <family val="2"/>
          </rPr>
          <t xml:space="preserve">Cuando el ingreso es variable, se promedia los 12 últimos meses; o los meses laborados sin ser inferiores a 6 meses; se debe digitar el valor de IBC reportado en la planilla Pila </t>
        </r>
      </text>
    </comment>
    <comment ref="F35" authorId="0" shapeId="0">
      <text>
        <r>
          <rPr>
            <b/>
            <sz val="9"/>
            <color indexed="81"/>
            <rFont val="Tahoma"/>
            <family val="2"/>
          </rPr>
          <t>Sigla mes
Ene
Feb
Mar
Abr
May
Jun
Jul
Ago
Sep
Oct
Nov
Dic</t>
        </r>
      </text>
    </comment>
    <comment ref="H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T35" authorId="0" shapeId="0">
      <text>
        <r>
          <rPr>
            <b/>
            <sz val="9"/>
            <color indexed="81"/>
            <rFont val="Tahoma"/>
            <family val="2"/>
          </rPr>
          <t>Sigla mes
Ene
Feb
Mar
Abr
May
Jun
Jul
Ago
Sep
Oct
Nov
Dic</t>
        </r>
      </text>
    </comment>
    <comment ref="V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H35" authorId="0" shapeId="0">
      <text>
        <r>
          <rPr>
            <b/>
            <sz val="9"/>
            <color indexed="81"/>
            <rFont val="Tahoma"/>
            <family val="2"/>
          </rPr>
          <t>Sigla mes
Ene
Feb
Mar
Abr
May
Jun
Jul
Ago
Sep
Oct
Nov
Dic</t>
        </r>
      </text>
    </comment>
    <comment ref="AJ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V35" authorId="0" shapeId="0">
      <text>
        <r>
          <rPr>
            <b/>
            <sz val="9"/>
            <color indexed="81"/>
            <rFont val="Tahoma"/>
            <family val="2"/>
          </rPr>
          <t>Sigla mes
Ene
Feb
Mar
Abr
May
Jun
Jul
Ago
Sep
Oct
Nov
Dic</t>
        </r>
      </text>
    </comment>
    <comment ref="AX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BK35" authorId="0" shapeId="0">
      <text>
        <r>
          <rPr>
            <b/>
            <sz val="9"/>
            <color indexed="81"/>
            <rFont val="Tahoma"/>
            <family val="2"/>
          </rPr>
          <t>Sigla mes
Ene
Feb
Mar
Abr
May
Jun
Jul
Ago
Sep
Oct
Nov
Dic</t>
        </r>
      </text>
    </comment>
    <comment ref="BM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CA35" authorId="0" shapeId="0">
      <text>
        <r>
          <rPr>
            <b/>
            <sz val="9"/>
            <color indexed="81"/>
            <rFont val="Tahoma"/>
            <family val="2"/>
          </rPr>
          <t>Sigla mes
Ene
Feb
Mar
Abr
May
Jun
Jul
Ago
Sep
Oct
Nov
Dic</t>
        </r>
      </text>
    </comment>
    <comment ref="CC35" authorId="0" shapeId="0">
      <text>
        <r>
          <rPr>
            <b/>
            <sz val="9"/>
            <color indexed="81"/>
            <rFont val="Tahoma"/>
            <family val="2"/>
          </rPr>
          <t xml:space="preserve">Cuando el ingreso es variable, se promedia los 12 últimos meses; o los meses laborados sin ser inferiores a 6 meses; se debe digitar el valor de IBC reportado en la planilla Pila </t>
        </r>
      </text>
    </comment>
    <comment ref="AA37" authorId="0" shapeId="0">
      <text>
        <r>
          <rPr>
            <b/>
            <sz val="8"/>
            <color indexed="81"/>
            <rFont val="Arial"/>
            <family val="2"/>
          </rPr>
          <t>Se promedia mínimo 6 meses, máximo 12 meses</t>
        </r>
      </text>
    </comment>
    <comment ref="AP37" authorId="0" shapeId="0">
      <text>
        <r>
          <rPr>
            <b/>
            <sz val="9"/>
            <color indexed="81"/>
            <rFont val="Tahoma"/>
            <family val="2"/>
          </rPr>
          <t>Se digita el número de meses que se debe promediar</t>
        </r>
      </text>
    </comment>
    <comment ref="P41" authorId="0" shapeId="0">
      <text>
        <r>
          <rPr>
            <b/>
            <sz val="9"/>
            <color indexed="81"/>
            <rFont val="Tahoma"/>
            <family val="2"/>
          </rPr>
          <t>Calle, carrera, avenida; seguida del número, letra, bis, No., número separado de -, número</t>
        </r>
      </text>
    </comment>
    <comment ref="AN41" authorId="0" shapeId="0">
      <text>
        <r>
          <rPr>
            <b/>
            <sz val="9"/>
            <color indexed="81"/>
            <rFont val="Tahoma"/>
            <family val="2"/>
          </rPr>
          <t>Barrio al que pertenece la dirección de domicilio</t>
        </r>
      </text>
    </comment>
    <comment ref="BG41" authorId="0" shapeId="0">
      <text>
        <r>
          <rPr>
            <b/>
            <sz val="8"/>
            <color indexed="81"/>
            <rFont val="Arial"/>
            <family val="2"/>
          </rPr>
          <t>el Correo debe ser personal, no corporativo ni de universidade</t>
        </r>
        <r>
          <rPr>
            <b/>
            <sz val="9"/>
            <color indexed="81"/>
            <rFont val="Tahoma"/>
            <family val="2"/>
          </rPr>
          <t>s</t>
        </r>
      </text>
    </comment>
    <comment ref="I43" authorId="0" shapeId="0">
      <text>
        <r>
          <rPr>
            <b/>
            <sz val="9"/>
            <color indexed="81"/>
            <rFont val="Tahoma"/>
            <family val="2"/>
          </rPr>
          <t>Municipio donde reside actualmente</t>
        </r>
      </text>
    </comment>
    <comment ref="AH43" authorId="0" shapeId="0">
      <text>
        <r>
          <rPr>
            <b/>
            <sz val="9"/>
            <color indexed="81"/>
            <rFont val="Tahoma"/>
            <family val="2"/>
          </rPr>
          <t>Departamento donde reside actualmente</t>
        </r>
      </text>
    </comment>
    <comment ref="AW43" authorId="0" shapeId="0">
      <text>
        <r>
          <rPr>
            <b/>
            <sz val="9"/>
            <color indexed="81"/>
            <rFont val="Tahoma"/>
            <family val="2"/>
          </rPr>
          <t>Fijo, números enteros sin puntos</t>
        </r>
      </text>
    </comment>
    <comment ref="BO43" authorId="0" shapeId="0">
      <text>
        <r>
          <rPr>
            <b/>
            <sz val="9"/>
            <color indexed="81"/>
            <rFont val="Tahoma"/>
            <family val="2"/>
          </rPr>
          <t>Número de celular personal, sin puntos</t>
        </r>
      </text>
    </comment>
    <comment ref="CA43" authorId="0" shapeId="0">
      <text>
        <r>
          <rPr>
            <b/>
            <sz val="9"/>
            <color indexed="81"/>
            <rFont val="Tahoma"/>
            <family val="2"/>
          </rPr>
          <t>Número de celular de un familiar sin puntos</t>
        </r>
      </text>
    </comment>
    <comment ref="I45" authorId="0" shapeId="0">
      <text>
        <r>
          <rPr>
            <b/>
            <sz val="9"/>
            <color indexed="81"/>
            <rFont val="Tahoma"/>
            <family val="2"/>
          </rPr>
          <t>Nombre de la empresa donde actualmente trabaja</t>
        </r>
      </text>
    </comment>
    <comment ref="AN45" authorId="0" shapeId="0">
      <text>
        <r>
          <rPr>
            <b/>
            <sz val="9"/>
            <color indexed="81"/>
            <rFont val="Tahoma"/>
            <family val="2"/>
          </rPr>
          <t>Calle, carrera, avenida; seguida del número, letra, bis, No., número separado de -, número</t>
        </r>
      </text>
    </comment>
    <comment ref="BR45" authorId="0" shapeId="0">
      <text>
        <r>
          <rPr>
            <b/>
            <sz val="9"/>
            <color indexed="81"/>
            <rFont val="Tahoma"/>
            <family val="2"/>
          </rPr>
          <t>Correo corporativo</t>
        </r>
      </text>
    </comment>
    <comment ref="I47" authorId="0" shapeId="0">
      <text>
        <r>
          <rPr>
            <b/>
            <sz val="9"/>
            <color indexed="81"/>
            <rFont val="Tahoma"/>
            <family val="2"/>
          </rPr>
          <t>Municipio donde está la sede principal de la empresa donde trabaja</t>
        </r>
      </text>
    </comment>
    <comment ref="AH47" authorId="0" shapeId="0">
      <text>
        <r>
          <rPr>
            <b/>
            <sz val="9"/>
            <color indexed="81"/>
            <rFont val="Tahoma"/>
            <family val="2"/>
          </rPr>
          <t>Departamento donde está la sede principal de la empresa donde trabaja</t>
        </r>
      </text>
    </comment>
    <comment ref="AW47" authorId="0" shapeId="0">
      <text>
        <r>
          <rPr>
            <b/>
            <sz val="9"/>
            <color indexed="81"/>
            <rFont val="Tahoma"/>
            <family val="2"/>
          </rPr>
          <t>Fijo de la empresa donde trabaja actualmente</t>
        </r>
      </text>
    </comment>
    <comment ref="BO47" authorId="0" shapeId="0">
      <text>
        <r>
          <rPr>
            <b/>
            <sz val="9"/>
            <color indexed="81"/>
            <rFont val="Tahoma"/>
            <family val="2"/>
          </rPr>
          <t>Número de celular de la empresa, sin puntos</t>
        </r>
      </text>
    </comment>
    <comment ref="CA47" authorId="0" shapeId="0">
      <text>
        <r>
          <rPr>
            <b/>
            <sz val="9"/>
            <color indexed="81"/>
            <rFont val="Tahoma"/>
            <family val="2"/>
          </rPr>
          <t>Número de celular de la empresa, sin puntos</t>
        </r>
      </text>
    </comment>
    <comment ref="R51" authorId="0" shapeId="0">
      <text>
        <r>
          <rPr>
            <b/>
            <sz val="9"/>
            <color indexed="81"/>
            <rFont val="Tahoma"/>
            <family val="2"/>
          </rPr>
          <t>Departamento donde está ubicada la vivienda que ha adquirir, construir o mejorar</t>
        </r>
      </text>
    </comment>
    <comment ref="AQ51" authorId="0" shapeId="0">
      <text>
        <r>
          <rPr>
            <b/>
            <sz val="9"/>
            <color indexed="81"/>
            <rFont val="Tahoma"/>
            <family val="2"/>
          </rPr>
          <t>Municipio donde está ubicada la vivienda que ha adquirir, construir o mejorar</t>
        </r>
      </text>
    </comment>
    <comment ref="BQ55" authorId="0" shapeId="0">
      <text>
        <r>
          <rPr>
            <b/>
            <sz val="9"/>
            <color indexed="81"/>
            <rFont val="Tahoma"/>
            <family val="2"/>
          </rPr>
          <t>Digitar el valor del subsidio de vivienda al que aspira, sin puntos ni comas</t>
        </r>
      </text>
    </comment>
    <comment ref="AO57" authorId="0" shapeId="0">
      <text>
        <r>
          <rPr>
            <b/>
            <sz val="7"/>
            <color indexed="81"/>
            <rFont val="Arial"/>
            <family val="2"/>
          </rPr>
          <t>Se digita el nombre del Municipio donde se radica el formulario</t>
        </r>
      </text>
    </comment>
    <comment ref="BH57" authorId="0" shapeId="0">
      <text>
        <r>
          <rPr>
            <b/>
            <sz val="7"/>
            <color indexed="81"/>
            <rFont val="Tahoma"/>
            <family val="2"/>
          </rPr>
          <t>Se digita la fecha de radicación del formulario en las oficinas de Comfacauca</t>
        </r>
      </text>
    </comment>
    <comment ref="AM70" authorId="0" shapeId="0">
      <text>
        <r>
          <rPr>
            <b/>
            <sz val="9"/>
            <color indexed="81"/>
            <rFont val="Tahoma"/>
            <family val="2"/>
          </rPr>
          <t>Para construcción sitio propio y mejoramiento; digitar solamente números sin puntos ni comas</t>
        </r>
      </text>
    </comment>
    <comment ref="BR70" authorId="0" shapeId="0">
      <text>
        <r>
          <rPr>
            <b/>
            <sz val="9"/>
            <color indexed="81"/>
            <rFont val="Tahoma"/>
            <family val="2"/>
          </rPr>
          <t>Para construcción en sitio propio, digitar la fecha de registro de la escritura mediante la cual compraron el lote</t>
        </r>
      </text>
    </comment>
    <comment ref="AM71" authorId="0" shapeId="0">
      <text>
        <r>
          <rPr>
            <b/>
            <sz val="9"/>
            <color indexed="81"/>
            <rFont val="Tahoma"/>
            <family val="2"/>
          </rPr>
          <t>Solamente para construcción sitio propio; digitar solamente números sin puntos ni comas</t>
        </r>
      </text>
    </comment>
    <comment ref="BR71" authorId="0" shapeId="0">
      <text>
        <r>
          <rPr>
            <b/>
            <sz val="9"/>
            <color indexed="81"/>
            <rFont val="Tahoma"/>
            <family val="2"/>
          </rPr>
          <t>Para construcción en sitio propio y mejoramiento</t>
        </r>
      </text>
    </comment>
    <comment ref="AM73" authorId="0" shapeId="0">
      <text>
        <r>
          <rPr>
            <b/>
            <sz val="9"/>
            <color indexed="81"/>
            <rFont val="Tahoma"/>
            <family val="2"/>
          </rPr>
          <t>Para adquisición de vivienda nueva, digitar el valor de la vivienda sin puntos ni comas</t>
        </r>
      </text>
    </comment>
    <comment ref="AV74" authorId="0" shapeId="0">
      <text>
        <r>
          <rPr>
            <b/>
            <sz val="7"/>
            <color indexed="81"/>
            <rFont val="Arial"/>
            <family val="2"/>
          </rPr>
          <t>Primero se debe escribir el valor total de la vivienda, incluyendo el costo del parqueadero y/o depósitos; y sirve de referente para realizar el cierre financiero de la vivienda</t>
        </r>
      </text>
    </comment>
    <comment ref="C77" authorId="0" shapeId="0">
      <text>
        <r>
          <rPr>
            <b/>
            <sz val="7"/>
            <color indexed="81"/>
            <rFont val="Tahoma"/>
            <family val="2"/>
          </rPr>
          <t>Ahorro previo: son los recursos en efectivo, con los que cuenta el hogar en el momento de la postulación y no debe superar el 30% del valor de la vivienda</t>
        </r>
      </text>
    </comment>
    <comment ref="AU77" authorId="0" shapeId="0">
      <text>
        <r>
          <rPr>
            <b/>
            <sz val="7"/>
            <color indexed="81"/>
            <rFont val="Tahoma"/>
            <family val="2"/>
          </rPr>
          <t>Recursos complementarios. Son los recursos con los que cuenta el hogar para garantizar el cierre financiero, y que se harán efectivos en el transcurso del tiempo, como las cuotas iniciales por pagar, el crédito, CDT, aportes solidarios de asociaciones de vivienda o de entes territoriales</t>
        </r>
      </text>
    </comment>
    <comment ref="AH78" authorId="0" shapeId="0">
      <text>
        <r>
          <rPr>
            <b/>
            <sz val="9"/>
            <color indexed="81"/>
            <rFont val="Tahoma"/>
            <family val="2"/>
          </rPr>
          <t>Digitar en este campo, sin puntos ni comas el valor que este consignado en las cuentas de ahorro programado o AFC</t>
        </r>
      </text>
    </comment>
    <comment ref="BO78" authorId="0" shapeId="0">
      <text>
        <r>
          <rPr>
            <b/>
            <sz val="9"/>
            <color indexed="81"/>
            <rFont val="Tahoma"/>
            <family val="2"/>
          </rPr>
          <t>Detallar donde esta el recurso</t>
        </r>
      </text>
    </comment>
    <comment ref="BZ78" authorId="0" shapeId="0">
      <text>
        <r>
          <rPr>
            <b/>
            <sz val="9"/>
            <color indexed="81"/>
            <rFont val="Tahoma"/>
            <family val="2"/>
          </rPr>
          <t>Digite en este campo sin puntos ni comas, el valor del ahorro en CDT, o depositado en cuentas de ahorro programado, AFC, cesantías, cuotas iniciales, que excedan el valor del 30% del ahorro previo</t>
        </r>
      </text>
    </comment>
    <comment ref="AH79" authorId="0" shapeId="0">
      <text>
        <r>
          <rPr>
            <b/>
            <sz val="9"/>
            <color indexed="81"/>
            <rFont val="Tahoma"/>
            <family val="2"/>
          </rPr>
          <t>Digite en este campo sin puntos ni comas el valor pagado a las Fiduciarias, o el ahorro exclusivo para vivienda realizado en los Fondos de empleados y que estén inmovilizados y certificados</t>
        </r>
      </text>
    </comment>
    <comment ref="AU79" authorId="0" shapeId="0">
      <text>
        <r>
          <rPr>
            <b/>
            <sz val="7"/>
            <color indexed="81"/>
            <rFont val="Arial"/>
            <family val="2"/>
          </rPr>
          <t xml:space="preserve">Digitar solamente el valor que falta para el cierre financiero </t>
        </r>
        <r>
          <rPr>
            <b/>
            <sz val="7"/>
            <color indexed="10"/>
            <rFont val="Arial"/>
            <family val="2"/>
          </rPr>
          <t>(en color rojo)</t>
        </r>
      </text>
    </comment>
    <comment ref="BZ79" authorId="0" shapeId="0">
      <text>
        <r>
          <rPr>
            <b/>
            <sz val="9"/>
            <color indexed="81"/>
            <rFont val="Tahoma"/>
            <family val="2"/>
          </rPr>
          <t xml:space="preserve">Digite en este campo sin puntos ni comas, el valor del crédito  pre-aprobado que solamente le hace falta para realizar el cierre financiero </t>
        </r>
        <r>
          <rPr>
            <b/>
            <sz val="9"/>
            <color indexed="10"/>
            <rFont val="Tahoma"/>
            <family val="2"/>
          </rPr>
          <t>(que se encuentra en color rojo en la casilla del lado izquierdo)</t>
        </r>
      </text>
    </comment>
    <comment ref="AH80" authorId="0" shapeId="0">
      <text>
        <r>
          <rPr>
            <b/>
            <sz val="9"/>
            <color indexed="81"/>
            <rFont val="Tahoma"/>
            <family val="2"/>
          </rPr>
          <t>Digite en este capo sin puntos ni comas el valor de las cesantías inmovilizadas y certificadas</t>
        </r>
      </text>
    </comment>
    <comment ref="AU80" authorId="0" shapeId="0">
      <text>
        <r>
          <rPr>
            <b/>
            <sz val="6"/>
            <color indexed="81"/>
            <rFont val="Arial"/>
            <family val="2"/>
          </rPr>
          <t xml:space="preserve">Digitar solamente el valor que falta para el cierre financiero </t>
        </r>
        <r>
          <rPr>
            <b/>
            <sz val="6"/>
            <color indexed="10"/>
            <rFont val="Arial"/>
            <family val="2"/>
          </rPr>
          <t>(en color rojo) -----------------------&gt;</t>
        </r>
      </text>
    </comment>
    <comment ref="BZ80" authorId="0" shapeId="0">
      <text>
        <r>
          <rPr>
            <b/>
            <sz val="9"/>
            <color indexed="81"/>
            <rFont val="Tahoma"/>
            <family val="2"/>
          </rPr>
          <t xml:space="preserve">Digite en este campo sin puntos ni comas, el valor del crédito aprobado que solamente le hace falta para realizar el cierre financiero </t>
        </r>
        <r>
          <rPr>
            <b/>
            <sz val="9"/>
            <color indexed="10"/>
            <rFont val="Tahoma"/>
            <family val="2"/>
          </rPr>
          <t>(que se encuentra en color rojo en la casilla del lado izquierdo)</t>
        </r>
      </text>
    </comment>
    <comment ref="AH81" authorId="0" shapeId="0">
      <text>
        <r>
          <rPr>
            <b/>
            <sz val="9"/>
            <color indexed="81"/>
            <rFont val="Tahoma"/>
            <family val="2"/>
          </rPr>
          <t>Para construcción en sitio propio, digite en este campo sin puntos ni comas el valor del avalúo predial</t>
        </r>
      </text>
    </comment>
    <comment ref="BZ81" authorId="0" shapeId="0">
      <text>
        <r>
          <rPr>
            <b/>
            <sz val="9"/>
            <color indexed="81"/>
            <rFont val="Tahoma"/>
            <family val="2"/>
          </rPr>
          <t>Digite en este campo sin puntos ni comas el valor de los aportes solidarios en mano de obra realizados para las modalidades de Construcción en sitio propio o mejoramiento de vivienda y estén certificados</t>
        </r>
      </text>
    </comment>
    <comment ref="W82" authorId="0" shapeId="0">
      <text>
        <r>
          <rPr>
            <b/>
            <sz val="9"/>
            <color indexed="81"/>
            <rFont val="Tahoma"/>
            <family val="2"/>
          </rPr>
          <t>Fecha del pago de la primera cuota inicial</t>
        </r>
      </text>
    </comment>
    <comment ref="AH82" authorId="0" shapeId="0">
      <text>
        <r>
          <rPr>
            <b/>
            <sz val="9"/>
            <color indexed="81"/>
            <rFont val="Tahoma"/>
            <family val="2"/>
          </rPr>
          <t>Digite en este campo sin puntos ni comas el valor pagado a la constructora, como cuota inicial y este certificado.</t>
        </r>
      </text>
    </comment>
    <comment ref="BZ82" authorId="0" shapeId="0">
      <text>
        <r>
          <rPr>
            <b/>
            <sz val="9"/>
            <color indexed="81"/>
            <rFont val="Tahoma"/>
            <family val="2"/>
          </rPr>
          <t>Digite en este campo sin puntos ni comas, el valor de los otros aportes realizados por el Municipio o Departamento y estén certificados</t>
        </r>
      </text>
    </comment>
    <comment ref="AH83" authorId="0" shapeId="0">
      <text>
        <r>
          <rPr>
            <b/>
            <sz val="9"/>
            <color indexed="81"/>
            <rFont val="Tahoma"/>
            <family val="2"/>
          </rPr>
          <t>Digite en este campo sin puntos ni comas el valor del lote u obras de urbanismo que otorguen como subsidio el Municipio o Departamento y esté certificado</t>
        </r>
      </text>
    </comment>
    <comment ref="BZ83" authorId="0" shapeId="0">
      <text>
        <r>
          <rPr>
            <b/>
            <sz val="9"/>
            <color indexed="81"/>
            <rFont val="Tahoma"/>
            <family val="2"/>
          </rPr>
          <t>Digite en este campo sin puntos ni comas, el valor de los otros aportes realizados por entidades diferentes a Entes Territoriales, OPV o ONG y estén certificados</t>
        </r>
      </text>
    </comment>
    <comment ref="AH84" authorId="0" shapeId="0">
      <text>
        <r>
          <rPr>
            <b/>
            <sz val="9"/>
            <color indexed="81"/>
            <rFont val="Tahoma"/>
            <family val="2"/>
          </rPr>
          <t>Digite en este campo sin puntos ni comas el valor del aporte no reembolsable que certifiquen las Asociaciones de vivienda "OPV" o las "ONG"</t>
        </r>
      </text>
    </comment>
    <comment ref="BJ84" authorId="0" shapeId="0">
      <text>
        <r>
          <rPr>
            <b/>
            <sz val="9"/>
            <color indexed="81"/>
            <rFont val="Tahoma"/>
            <family val="2"/>
          </rPr>
          <t>Detallar donde está el recurso</t>
        </r>
      </text>
    </comment>
    <comment ref="BZ84" authorId="0" shapeId="0">
      <text>
        <r>
          <rPr>
            <b/>
            <sz val="9"/>
            <color indexed="81"/>
            <rFont val="Tahoma"/>
            <family val="2"/>
          </rPr>
          <t>Digite en este campo sin puntos ni comas, el saldo por pagar de la cuota inicial que figure en el documento precontractual o la promesa de compraventa</t>
        </r>
      </text>
    </comment>
    <comment ref="AB87" authorId="0" shapeId="0">
      <text>
        <r>
          <rPr>
            <b/>
            <sz val="9"/>
            <color indexed="81"/>
            <rFont val="Tahoma"/>
            <family val="2"/>
          </rPr>
          <t>Digite el nombre de la entidad que aprobó el Crédito</t>
        </r>
      </text>
    </comment>
    <comment ref="BT87" authorId="0" shapeId="0">
      <text>
        <r>
          <rPr>
            <b/>
            <sz val="9"/>
            <color indexed="81"/>
            <rFont val="Tahoma"/>
            <family val="2"/>
          </rPr>
          <t>Formato día, mes, año, separado por /</t>
        </r>
      </text>
    </comment>
    <comment ref="Y99" authorId="0" shapeId="0">
      <text>
        <r>
          <rPr>
            <b/>
            <sz val="9"/>
            <color indexed="81"/>
            <rFont val="Tahoma"/>
            <family val="2"/>
          </rPr>
          <t>Nombre de la entidad donde está consignado el ahorro</t>
        </r>
      </text>
    </comment>
    <comment ref="BQ99" authorId="0" shapeId="0">
      <text>
        <r>
          <rPr>
            <b/>
            <sz val="9"/>
            <color indexed="81"/>
            <rFont val="Tahoma"/>
            <family val="2"/>
          </rPr>
          <t>Nombre de la entidad donde está consignado el valor de las cesantías.</t>
        </r>
      </text>
    </comment>
    <comment ref="Y100" authorId="0" shapeId="0">
      <text>
        <r>
          <rPr>
            <b/>
            <sz val="9"/>
            <color indexed="81"/>
            <rFont val="Tahoma"/>
            <family val="2"/>
          </rPr>
          <t>Número entero sin puntos, ni comas, separado por -</t>
        </r>
      </text>
    </comment>
    <comment ref="Y101" authorId="0" shapeId="0">
      <text>
        <r>
          <rPr>
            <b/>
            <sz val="9"/>
            <color indexed="81"/>
            <rFont val="Tahoma"/>
            <family val="2"/>
          </rPr>
          <t>Formato día, mes, año, separado por /</t>
        </r>
      </text>
    </comment>
    <comment ref="BQ101" authorId="0" shapeId="0">
      <text>
        <r>
          <rPr>
            <b/>
            <sz val="9"/>
            <color indexed="81"/>
            <rFont val="Tahoma"/>
            <family val="2"/>
          </rPr>
          <t>Formato día, mes, año, separado por /</t>
        </r>
      </text>
    </comment>
    <comment ref="Y102" authorId="0" shapeId="0">
      <text>
        <r>
          <rPr>
            <b/>
            <sz val="9"/>
            <color indexed="81"/>
            <rFont val="Tahoma"/>
            <family val="2"/>
          </rPr>
          <t>Formato día, mes, año, separado por /</t>
        </r>
      </text>
    </comment>
    <comment ref="BQ102" authorId="0" shapeId="0">
      <text>
        <r>
          <rPr>
            <b/>
            <sz val="9"/>
            <color indexed="81"/>
            <rFont val="Tahoma"/>
            <family val="2"/>
          </rPr>
          <t>Formato día, mes, año, separado por /</t>
        </r>
      </text>
    </comment>
  </commentList>
</comments>
</file>

<file path=xl/comments2.xml><?xml version="1.0" encoding="utf-8"?>
<comments xmlns="http://schemas.openxmlformats.org/spreadsheetml/2006/main">
  <authors>
    <author>PORT-77678</author>
  </authors>
  <commentList>
    <comment ref="L9" authorId="0" shapeId="0">
      <text>
        <r>
          <rPr>
            <b/>
            <sz val="9"/>
            <color indexed="81"/>
            <rFont val="Tahoma"/>
            <family val="2"/>
          </rPr>
          <t>Lugar de expedición de la cédula del afiliado</t>
        </r>
      </text>
    </comment>
    <comment ref="L13" authorId="0" shapeId="0">
      <text>
        <r>
          <rPr>
            <b/>
            <sz val="9"/>
            <color indexed="81"/>
            <rFont val="Tahoma"/>
            <family val="2"/>
          </rPr>
          <t>Lugar de expedición de la cédula del (la) cónyuge o compañero (a)</t>
        </r>
      </text>
    </comment>
    <comment ref="F17" authorId="0" shapeId="0">
      <text>
        <r>
          <rPr>
            <b/>
            <sz val="9"/>
            <color indexed="81"/>
            <rFont val="Tahoma"/>
            <family val="2"/>
          </rPr>
          <t>X si su estado civil es soltero o soltera</t>
        </r>
      </text>
    </comment>
    <comment ref="V17" authorId="0" shapeId="0">
      <text>
        <r>
          <rPr>
            <b/>
            <sz val="9"/>
            <color indexed="81"/>
            <rFont val="Tahoma"/>
            <family val="2"/>
          </rPr>
          <t>X si es cabeza de familia</t>
        </r>
      </text>
    </comment>
    <comment ref="Z17" authorId="0" shapeId="0">
      <text>
        <r>
          <rPr>
            <b/>
            <sz val="9"/>
            <color indexed="81"/>
            <rFont val="Tahoma"/>
            <family val="2"/>
          </rPr>
          <t>X si no es cabeza de familia</t>
        </r>
      </text>
    </comment>
    <comment ref="B18" authorId="0" shapeId="0">
      <text>
        <r>
          <rPr>
            <b/>
            <sz val="9"/>
            <color indexed="81"/>
            <rFont val="Tahoma"/>
            <family val="2"/>
          </rPr>
          <t>Detalle las condiciones de su estada civil actual</t>
        </r>
      </text>
    </comment>
    <comment ref="B20" authorId="0" shapeId="0">
      <text>
        <r>
          <rPr>
            <b/>
            <sz val="9"/>
            <color indexed="81"/>
            <rFont val="Tahoma"/>
            <family val="2"/>
          </rPr>
          <t>Detalle las condiciones de su estada civil actual</t>
        </r>
      </text>
    </comment>
    <comment ref="B22" authorId="0" shapeId="0">
      <text>
        <r>
          <rPr>
            <b/>
            <sz val="9"/>
            <color indexed="81"/>
            <rFont val="Tahoma"/>
            <family val="2"/>
          </rPr>
          <t>Detalle las condiciones de su estada civil actual</t>
        </r>
      </text>
    </comment>
    <comment ref="Y30" authorId="0" shapeId="0">
      <text>
        <r>
          <rPr>
            <b/>
            <sz val="9"/>
            <color indexed="81"/>
            <rFont val="Tahoma"/>
            <family val="2"/>
          </rPr>
          <t>número de años que conviven juntos</t>
        </r>
      </text>
    </comment>
    <comment ref="B32" authorId="0" shapeId="0">
      <text>
        <r>
          <rPr>
            <b/>
            <sz val="9"/>
            <color indexed="81"/>
            <rFont val="Tahoma"/>
            <family val="2"/>
          </rPr>
          <t>número de meses que conviven juntos</t>
        </r>
      </text>
    </comment>
    <comment ref="W32" authorId="0" shapeId="0">
      <text>
        <r>
          <rPr>
            <b/>
            <sz val="9"/>
            <color indexed="81"/>
            <rFont val="Tahoma"/>
            <family val="2"/>
          </rPr>
          <t>X si la respuesta es afirmativa</t>
        </r>
      </text>
    </comment>
    <comment ref="E34" authorId="0" shapeId="0">
      <text>
        <r>
          <rPr>
            <b/>
            <sz val="9"/>
            <color indexed="81"/>
            <rFont val="Tahoma"/>
            <family val="2"/>
          </rPr>
          <t>X si la respuesta es afirmativa</t>
        </r>
      </text>
    </comment>
    <comment ref="K34" authorId="0" shapeId="0">
      <text>
        <r>
          <rPr>
            <b/>
            <sz val="9"/>
            <color indexed="81"/>
            <rFont val="Tahoma"/>
            <family val="2"/>
          </rPr>
          <t>X si la respuesta es afirmativa</t>
        </r>
      </text>
    </comment>
    <comment ref="R34" authorId="0" shapeId="0">
      <text>
        <r>
          <rPr>
            <b/>
            <sz val="9"/>
            <color indexed="81"/>
            <rFont val="Tahoma"/>
            <family val="2"/>
          </rPr>
          <t>X si la respuesta es afirmativa</t>
        </r>
      </text>
    </comment>
    <comment ref="W34" authorId="0" shapeId="0">
      <text>
        <r>
          <rPr>
            <b/>
            <sz val="9"/>
            <color indexed="81"/>
            <rFont val="Tahoma"/>
            <family val="2"/>
          </rPr>
          <t>X si la respuesta es afirmativa</t>
        </r>
      </text>
    </comment>
    <comment ref="AA34" authorId="0" shapeId="0">
      <text>
        <r>
          <rPr>
            <b/>
            <sz val="9"/>
            <color indexed="81"/>
            <rFont val="Tahoma"/>
            <family val="2"/>
          </rPr>
          <t>X si la repuesta es afirmativa</t>
        </r>
      </text>
    </comment>
    <comment ref="B36" authorId="0" shapeId="0">
      <text>
        <r>
          <rPr>
            <b/>
            <sz val="9"/>
            <color indexed="81"/>
            <rFont val="Tahoma"/>
            <family val="2"/>
          </rPr>
          <t>Detalle las condiciones de su estada civil actual</t>
        </r>
      </text>
    </comment>
    <comment ref="B38" authorId="0" shapeId="0">
      <text>
        <r>
          <rPr>
            <b/>
            <sz val="9"/>
            <color indexed="81"/>
            <rFont val="Tahoma"/>
            <family val="2"/>
          </rPr>
          <t>Detalle las condiciones de su estada civil actual</t>
        </r>
      </text>
    </comment>
  </commentList>
</comments>
</file>

<file path=xl/sharedStrings.xml><?xml version="1.0" encoding="utf-8"?>
<sst xmlns="http://schemas.openxmlformats.org/spreadsheetml/2006/main" count="350" uniqueCount="324">
  <si>
    <t>SI</t>
  </si>
  <si>
    <t>NO</t>
  </si>
  <si>
    <t>NOMBRE JEFE DEL HOGAR</t>
  </si>
  <si>
    <t>FIRMA JEFE DEL HOGAR</t>
  </si>
  <si>
    <t>DESPRENDIBLE DE RECEPCIÓN DE FORMULARIO DE POSTULACIÓN</t>
  </si>
  <si>
    <t>ESTE FORMULARIO ES GRATUITO Y PUEDE SER FOTOCOPIADO PARA SU DISTRIBUCIÓN.</t>
  </si>
  <si>
    <t>Actualización</t>
  </si>
  <si>
    <t>Cesantías</t>
  </si>
  <si>
    <t>TOTAL AHORRO PREVIO</t>
  </si>
  <si>
    <t>NOMBRE DEL POSTULANTE:</t>
  </si>
  <si>
    <t>FIRMA</t>
  </si>
  <si>
    <t>Valor Presupuesto</t>
  </si>
  <si>
    <t>Ahorro Previo</t>
  </si>
  <si>
    <t>Recursos Complementarios</t>
  </si>
  <si>
    <t>Aportes Ente Territorial</t>
  </si>
  <si>
    <t>TOTAL RECURSOS COMPLEMENTARIOS</t>
  </si>
  <si>
    <t>Entidad Captadora:</t>
  </si>
  <si>
    <t>Número de Cuenta:</t>
  </si>
  <si>
    <t>Fecha Inmovilización:</t>
  </si>
  <si>
    <t>Entidad Depositaria:</t>
  </si>
  <si>
    <t>EL DESPRENDIBLE DE RADICACIÓN NO GARANTIZA QUE EL HOGAR CUMPLE CON LOS REQUISITOS DE POSTULACIÓN</t>
  </si>
  <si>
    <t>AHORRO PREVIO</t>
  </si>
  <si>
    <t>RECURSOS COMPLEMENTARIOS</t>
  </si>
  <si>
    <t>Número de Matrícula Inmobiliaria</t>
  </si>
  <si>
    <t>Otros Recursos (Especificar)</t>
  </si>
  <si>
    <t>Fecha Certificación:</t>
  </si>
  <si>
    <t>MODALIDAD DE VIVIENDA</t>
  </si>
  <si>
    <t>Desde</t>
  </si>
  <si>
    <t>Hasta</t>
  </si>
  <si>
    <t>TOTAL</t>
  </si>
  <si>
    <t>Donación Otras Entidades</t>
  </si>
  <si>
    <t>FIRMA DEL CÓNYUGE O COMPAÑERO (A)</t>
  </si>
  <si>
    <t>VALOR TOTAL</t>
  </si>
  <si>
    <t>Fecha Registro de Escritura</t>
  </si>
  <si>
    <t>Subsidio Solicitado</t>
  </si>
  <si>
    <t>Cuenta de Ahorro Programado</t>
  </si>
  <si>
    <t>Aportes Periódicos de Ahorro</t>
  </si>
  <si>
    <t>Aporte Lote OPV, ONG, no Reembolsable</t>
  </si>
  <si>
    <t>Crédito Aprobado</t>
  </si>
  <si>
    <t>Aportes Solidarios</t>
  </si>
  <si>
    <t>Fecha Apertura:</t>
  </si>
  <si>
    <t>CABEZA DE HOGAR</t>
  </si>
  <si>
    <t>Para Construcción en Sitio Propio y Mejoramiento.</t>
  </si>
  <si>
    <t>Nombre del Proyecto:</t>
  </si>
  <si>
    <t>C.C.</t>
  </si>
  <si>
    <t>SFV -- TOPE</t>
  </si>
  <si>
    <t>1 mes</t>
  </si>
  <si>
    <t>2 mes</t>
  </si>
  <si>
    <t>3 mes</t>
  </si>
  <si>
    <t>OK</t>
  </si>
  <si>
    <t>ERROR MODALIDAD</t>
  </si>
  <si>
    <t>7 mes</t>
  </si>
  <si>
    <t>8 mes</t>
  </si>
  <si>
    <t>9 mes</t>
  </si>
  <si>
    <t>10 mes</t>
  </si>
  <si>
    <t>11 mes</t>
  </si>
  <si>
    <t>12 mes</t>
  </si>
  <si>
    <t>4 mes</t>
  </si>
  <si>
    <t>5 mes</t>
  </si>
  <si>
    <t>6 mes</t>
  </si>
  <si>
    <t>Número de meses a promediar</t>
  </si>
  <si>
    <t xml:space="preserve">En el Municipio de </t>
  </si>
  <si>
    <t xml:space="preserve">el (la) señor (a) </t>
  </si>
  <si>
    <t xml:space="preserve">expedida en </t>
  </si>
  <si>
    <t xml:space="preserve">domiciliado (s) en </t>
  </si>
  <si>
    <t>No siendo otro el objeto de la presente diligencia, se firma por quienes en ella intervienen.</t>
  </si>
  <si>
    <t>El (la) Declarante</t>
  </si>
  <si>
    <t>Huella</t>
  </si>
  <si>
    <t>COMFACAUCA</t>
  </si>
  <si>
    <t>el</t>
  </si>
  <si>
    <t>DEL TRABAJADOR AFILIADO ANTE COMFACAUCA</t>
  </si>
  <si>
    <t>CONFORMACION Y CONDICION SOCIOECONOMICA DEL HOGAR</t>
  </si>
  <si>
    <t>Documento de Identidad:</t>
  </si>
  <si>
    <r>
      <t xml:space="preserve">TD: </t>
    </r>
    <r>
      <rPr>
        <sz val="9"/>
        <rFont val="Arial"/>
        <family val="2"/>
      </rPr>
      <t xml:space="preserve">Corresponde al tipo de documento de identificación así:      </t>
    </r>
  </si>
  <si>
    <t>SMMLV</t>
  </si>
  <si>
    <r>
      <t xml:space="preserve">CC: </t>
    </r>
    <r>
      <rPr>
        <sz val="9"/>
        <rFont val="Arial"/>
        <family val="2"/>
      </rPr>
      <t>Cédula de ciudadanía.</t>
    </r>
  </si>
  <si>
    <r>
      <t xml:space="preserve">CE: </t>
    </r>
    <r>
      <rPr>
        <sz val="9"/>
        <rFont val="Arial"/>
        <family val="2"/>
      </rPr>
      <t>Cédula de extranjería.</t>
    </r>
  </si>
  <si>
    <r>
      <t xml:space="preserve">PARENTESCO: </t>
    </r>
    <r>
      <rPr>
        <sz val="9"/>
        <rFont val="Arial"/>
        <family val="2"/>
      </rPr>
      <t xml:space="preserve">Relacione el parentesco con el jefe del hogar: </t>
    </r>
  </si>
  <si>
    <t xml:space="preserve">1- Jefe del hogar </t>
  </si>
  <si>
    <t>7- Tío (a), Sobrino(a), Bisabuelo(a), Bisnieto (a)</t>
  </si>
  <si>
    <t>Mejoramiento de vivienda</t>
  </si>
  <si>
    <t>2- Cónyuge Compañera (o)</t>
  </si>
  <si>
    <t xml:space="preserve">Construcción en Sitio Propio </t>
  </si>
  <si>
    <t>3- Hijo (a)</t>
  </si>
  <si>
    <t>8:   Suegro(a),Cuñado(a)</t>
  </si>
  <si>
    <t>4- Hermano (a)</t>
  </si>
  <si>
    <t>5- Padre o Madre</t>
  </si>
  <si>
    <t>9:   Padres Adoptantes, Hijos adoptivos</t>
  </si>
  <si>
    <t>VALOR SUBSIDIO FAMILIAR DE VIVIENDA EN SMMLV</t>
  </si>
  <si>
    <t>VALOR SUBSIDIO FAMILIAR DE VIVIENDA EN PESOS</t>
  </si>
  <si>
    <t>6- Abuelo(a). Nieto(a).</t>
  </si>
  <si>
    <t>10. Nuera,  Yerno</t>
  </si>
  <si>
    <t>INGRESO  (SMMLV)</t>
  </si>
  <si>
    <t>INGRESO MENSUAL DEL HOGAR</t>
  </si>
  <si>
    <t>DESDE</t>
  </si>
  <si>
    <t>HASTA</t>
  </si>
  <si>
    <t>&gt;0.00</t>
  </si>
  <si>
    <t xml:space="preserve">Tiene la respectiva condición y adicione el tipo de postulante, así: </t>
  </si>
  <si>
    <t>1: Víctima de atentado terrorista</t>
  </si>
  <si>
    <r>
      <t xml:space="preserve">A: </t>
    </r>
    <r>
      <rPr>
        <sz val="9"/>
        <rFont val="Arial"/>
        <family val="2"/>
      </rPr>
      <t>Afro colombiano</t>
    </r>
  </si>
  <si>
    <t>2: Damnificado Desastre Natural</t>
  </si>
  <si>
    <r>
      <t xml:space="preserve">I: </t>
    </r>
    <r>
      <rPr>
        <sz val="9"/>
        <rFont val="Arial"/>
        <family val="2"/>
      </rPr>
      <t>Indígena</t>
    </r>
  </si>
  <si>
    <t>3: Desplazado Inscrito en Red</t>
  </si>
  <si>
    <t>4: Hogar objeto de Programa de reubicación zona</t>
  </si>
  <si>
    <r>
      <t xml:space="preserve">M65: </t>
    </r>
    <r>
      <rPr>
        <sz val="9"/>
        <rFont val="Arial"/>
        <family val="2"/>
      </rPr>
      <t>Mayor a 65 años.</t>
    </r>
  </si>
  <si>
    <t>de alto riesgo no mitigable</t>
  </si>
  <si>
    <t>En los casos de construcción en sitio propio o mejoramiento de vivienda, el subsidio familiar de</t>
  </si>
  <si>
    <t>S:</t>
  </si>
  <si>
    <t>Soltero(a)</t>
  </si>
  <si>
    <r>
      <t>C</t>
    </r>
    <r>
      <rPr>
        <sz val="9"/>
        <rFont val="Arial"/>
        <family val="2"/>
      </rPr>
      <t>:</t>
    </r>
  </si>
  <si>
    <t>Casado (a) o unión marital de hecho</t>
  </si>
  <si>
    <t>H:</t>
  </si>
  <si>
    <t>Hogar</t>
  </si>
  <si>
    <t>ES:</t>
  </si>
  <si>
    <t>Estudiante.</t>
  </si>
  <si>
    <t>EM:</t>
  </si>
  <si>
    <t>Empleado</t>
  </si>
  <si>
    <t>I:</t>
  </si>
  <si>
    <t>Independiente</t>
  </si>
  <si>
    <t>P:</t>
  </si>
  <si>
    <t>Pensionado</t>
  </si>
  <si>
    <t>D:</t>
  </si>
  <si>
    <t>Desempleado</t>
  </si>
  <si>
    <t xml:space="preserve">  </t>
  </si>
  <si>
    <r>
      <t>F</t>
    </r>
    <r>
      <rPr>
        <sz val="9"/>
        <rFont val="Arial"/>
        <family val="2"/>
      </rPr>
      <t>: Femenino</t>
    </r>
  </si>
  <si>
    <r>
      <t>M</t>
    </r>
    <r>
      <rPr>
        <sz val="9"/>
        <rFont val="Arial"/>
        <family val="2"/>
      </rPr>
      <t>: Masculino</t>
    </r>
  </si>
  <si>
    <t>Cuota Inicial</t>
  </si>
  <si>
    <t>&gt;2,00</t>
  </si>
  <si>
    <t>FNA</t>
  </si>
  <si>
    <t>VALOR DEL SUBSIDIO FAMILIAR DE VIVIENDA PARA LA MODALIDAD DE ADQUISION DE VIVIENDA NUEVA URBANA.</t>
  </si>
  <si>
    <t>Escriba el Número de identificación en todos los casos</t>
  </si>
  <si>
    <t xml:space="preserve">vivienda se podrá destinar a viviendas que no superen los 135 SMMLV </t>
  </si>
  <si>
    <t xml:space="preserve">(SMLMV) 2021 DESDE </t>
  </si>
  <si>
    <t>(SMLMV) 2021 HASTA</t>
  </si>
  <si>
    <t>VALOR DEL SUBSIDIO FAMILIAR DE VIVIENDA PARA MEJORAMIENTO Y CONSTRUCCIÓN EN SITIO PROPIO URBANO.</t>
  </si>
  <si>
    <t>DEFINICIÓN</t>
  </si>
  <si>
    <t>VALOR MÁXIMO</t>
  </si>
  <si>
    <t>CAJAS DE COMPENSACIÓN</t>
  </si>
  <si>
    <t>Crédito Pre-aprobado</t>
  </si>
  <si>
    <t>REPÚBLICA DE COLOMBIA</t>
  </si>
  <si>
    <t>MINISTERIO DE VIVIENDA, CIUDAD Y TERRITORIO</t>
  </si>
  <si>
    <t>SISTEMA NACIONAL DE INFORMACIÓN DEL SUBSIDIO FAMILIAR DE VIVIENDA</t>
  </si>
  <si>
    <t>FORMULARIO No.</t>
  </si>
  <si>
    <t>Nueva</t>
  </si>
  <si>
    <t>INSCRIPCIÓN</t>
  </si>
  <si>
    <t>Adquisición de vivienda nueva</t>
  </si>
  <si>
    <t>Construcción en sitio propio</t>
  </si>
  <si>
    <t>NOMBRES Y APELLIDOS</t>
  </si>
  <si>
    <t>Ocupación</t>
  </si>
  <si>
    <t>Estado civil</t>
  </si>
  <si>
    <t>Tipo de postulantes</t>
  </si>
  <si>
    <t>Condición especial</t>
  </si>
  <si>
    <t>Parentesco</t>
  </si>
  <si>
    <t>TD</t>
  </si>
  <si>
    <t>NÚMERO</t>
  </si>
  <si>
    <t>Documento de identidad</t>
  </si>
  <si>
    <t>Total ingresos</t>
  </si>
  <si>
    <t>Total a promediar</t>
  </si>
  <si>
    <t>Total salario promedio</t>
  </si>
  <si>
    <t>Dirección domicilio actual :</t>
  </si>
  <si>
    <t>Barrio :</t>
  </si>
  <si>
    <t>Departamento :</t>
  </si>
  <si>
    <t>Municipio :</t>
  </si>
  <si>
    <t>Teléfono :</t>
  </si>
  <si>
    <t>Celular :</t>
  </si>
  <si>
    <t>y</t>
  </si>
  <si>
    <t>Departamento de aplicación :</t>
  </si>
  <si>
    <t xml:space="preserve">Municipio de aplicación : </t>
  </si>
  <si>
    <t>Rango de ingresos mensuales en SMMLV</t>
  </si>
  <si>
    <t>Valor subsidio en SMMLV</t>
  </si>
  <si>
    <t>Nombre del funcionario que recibe :</t>
  </si>
  <si>
    <t>No. De folios :</t>
  </si>
  <si>
    <t>Fecha de recibo :</t>
  </si>
  <si>
    <t>1. INFORMACIÓN DE POSTULACIÓN</t>
  </si>
  <si>
    <t>Sede oficina</t>
  </si>
  <si>
    <t>CAJA DE COMPENSACIÓN FAMILIAR DEL CAUCA -COMFACAUCA</t>
  </si>
  <si>
    <t>4. INFORMACIÓN DE LA POSTULACIÓN</t>
  </si>
  <si>
    <t>3. DATOS DEL HOGAR POSTULANTE</t>
  </si>
  <si>
    <t>2. CONFORMACIÓN Y CONDICIÓN SOCIO ECONÓMICA DEL HOGAR (CONSULTAR  GUÍA)</t>
  </si>
  <si>
    <t>Banco</t>
  </si>
  <si>
    <t>Entidad que Pre-aprueba o Aprueba el Crédito</t>
  </si>
  <si>
    <t>Fecha del Pre-aprobado o Aprobado del Crédito</t>
  </si>
  <si>
    <t>Valor subsidio al que tiene derecho</t>
  </si>
  <si>
    <t>Valor subsidio familiar de vivienda</t>
  </si>
  <si>
    <t>5. VALOR DE LA SOLUCIÓN</t>
  </si>
  <si>
    <t>6. RECURSOS ECONÓMICOS</t>
  </si>
  <si>
    <t>7. FINANCIACIÓN TOTAL DE LA VIVIENDA</t>
  </si>
  <si>
    <t>8.  INFORMACIÓN DE CUENTAS DE AHORRO PREVIO Y/O CESANTÍAS</t>
  </si>
  <si>
    <t>CESANTÍAS</t>
  </si>
  <si>
    <t>9. JURAMENTO</t>
  </si>
  <si>
    <t>NOMBRE DEL CÓNYUGE O COMPAÑERO (A)</t>
  </si>
  <si>
    <t>LA PRESENTACIÓN DEL FORMULARIO NO OTORGA  EL DERECHO A LA ASIGNACIÓN DEL SUBSIDIO</t>
  </si>
  <si>
    <t>Nivel ingresos</t>
  </si>
  <si>
    <t>Correo electrónico :</t>
  </si>
  <si>
    <t>FORMULARIO DE INSCRIPCIÓN PARA POSTULANTES AL SUBSIDIO FAMILIAR DE VIVIENDA URBANO AFILIADOS A CAJAS DE COMPENSACIÓN FAMILIAR</t>
  </si>
  <si>
    <t>DECLARACIÓN JURAMENTADA PARA LA</t>
  </si>
  <si>
    <t>POSTULACIÓN AL SUBSIDIO FAMILIAR DE VIVIENDA</t>
  </si>
  <si>
    <t>Versión formulario</t>
  </si>
  <si>
    <t>No.</t>
  </si>
  <si>
    <t xml:space="preserve">, y su cónyuge o compañero (a) el (la) señor (a) </t>
  </si>
  <si>
    <t>10. AUTORIZACIÓN UTILIZACIÓN DE DATOS PERSONALES</t>
  </si>
  <si>
    <t>Empresa :</t>
  </si>
  <si>
    <t>Dirección :</t>
  </si>
  <si>
    <t>día</t>
  </si>
  <si>
    <t>Mes</t>
  </si>
  <si>
    <t>Año</t>
  </si>
  <si>
    <t>Fecha de nacimiento</t>
  </si>
  <si>
    <t>Fecha primer abono</t>
  </si>
  <si>
    <t>Declaro que el(la) Señor(a):</t>
  </si>
  <si>
    <t>identificado(a) con el tipo de documento</t>
  </si>
  <si>
    <t>número</t>
  </si>
  <si>
    <t xml:space="preserve">es mi compañero(a) permanente y convivimos desde hace </t>
  </si>
  <si>
    <t>meses.</t>
  </si>
  <si>
    <t>años y/o</t>
  </si>
  <si>
    <t>Dependiente:</t>
  </si>
  <si>
    <t>Independiente:</t>
  </si>
  <si>
    <t>Estudiante:</t>
  </si>
  <si>
    <t>No labora</t>
  </si>
  <si>
    <t>Además el(la) señor(a) actualmente se desempeña como:</t>
  </si>
  <si>
    <t>Pensionado(a):</t>
  </si>
  <si>
    <t>manifestamos bajo la gravedad de juramento que toda la información aquí suministrada es VERÍDICA.</t>
  </si>
  <si>
    <t>MUJER U HOMBRE CABEZA DE FAMILIA</t>
  </si>
  <si>
    <t>A través del diligenciamiento del siguiente espacio demuestro y acepto que convivimos y tenemos una comunidad de vida singular con mi compañero(a) permanente.</t>
  </si>
  <si>
    <r>
      <rPr>
        <sz val="10"/>
        <rFont val="Arial"/>
        <family val="2"/>
      </rPr>
      <t xml:space="preserve">Resolución de asignación de subsidios departamentales, municipales u ONG,  donde conste el Valor del Subsidio, diferente al terreno otorgado, </t>
    </r>
    <r>
      <rPr>
        <b/>
        <u/>
        <sz val="10"/>
        <rFont val="Arial"/>
        <family val="2"/>
      </rPr>
      <t>si es el caso.</t>
    </r>
  </si>
  <si>
    <r>
      <rPr>
        <shadow/>
        <sz val="14"/>
        <rFont val="Times New Roman"/>
        <family val="1"/>
      </rPr>
      <t xml:space="preserve">          </t>
    </r>
    <r>
      <rPr>
        <b/>
        <sz val="14"/>
        <rFont val="Arial"/>
        <family val="2"/>
      </rPr>
      <t>NO SE RECIBIRÁN FORMULARIOS SIN LOS DOCUMENTOS SOLICITADOS.</t>
    </r>
  </si>
  <si>
    <t>La anterior información contiene la manifestación expresa del trabajador afiliado y su grupo familiar, y por tal razón se presume que corresponde a sus condiciones y realidad actual, no obstante, la Caja de Compensación Familiar del Cauca -COMFACAUCA, podrá realizar las verificaciones internas y externas, en cualquier momento de la postulación, calificación, asignación y legalización del subsidio familiar de vivienda, con el fin de corroborar la veracidad de la información a través de mecanismos que considere pertinentes.</t>
  </si>
  <si>
    <t>UNIÓN MARITAL DE HECHO (UNIÓN LIBRE)</t>
  </si>
  <si>
    <t>Autorizamos para que por cualquier medio verifiquen los datos aquí contenidos, y en  caso  de falsedad, se apliquen las</t>
  </si>
  <si>
    <t>sanciones contempladas en la Ley.</t>
  </si>
  <si>
    <t>AUTORIZACIÓN PARA LA UTILIZACIÓN DE DATOS PERSONALES Autorizo expresamente de manera libre, previa, voluntaria y debidamente informada a la Caja de Compensación Familiar del Cauca - Comfacauca, identificada con el NIT 891500182-0; y de acuerdo a lo señalado en la Política de Tratamiento de Datos personales de COMFACAUCA (Enlace de la política https://www.comfacauca.com/sobre-comfacauca/politica-de-proteccion-de-datos-personales/); a recolectar, almacenar, usar, circular, suprimir, procesar, compilar, intercambiar, actualizar y disponer de los datos que sean suministrados por mí y de mi grupo familiar, consignados en el presente formulario o vía web, así como, para transferir dichos datos de manera total o parcial a las personas jurídicas, sus aliados comerciales estratégicos con fines administrativos, comerciales y de mercadeo para la obtención del subsidio familiar de vivienda y su aplicación en los proyectos promovidos por ustedes, los cuales serán sometidos a los fines establecidos anteriormente conforme a la ley 1581 de 2012 y el Decreto 1377 de 2013. De igual manera, autorizo el envío de comunicaciones utilizando mis datos de contacto, tales como: Número de teléfono móvil, Correo Electrónico, Redes sociales, Dirección de correspondencia, Teléfonos fijos, o cualquier otro medio de contacto que permita la tecnología.</t>
  </si>
  <si>
    <r>
      <rPr>
        <b/>
        <sz val="9"/>
        <rFont val="Arial"/>
        <family val="2"/>
      </rPr>
      <t>NB</t>
    </r>
    <r>
      <rPr>
        <sz val="9"/>
        <rFont val="Arial"/>
        <family val="2"/>
      </rPr>
      <t>: No Binario</t>
    </r>
  </si>
  <si>
    <t>SP:</t>
  </si>
  <si>
    <t>Separado o Divorciado.</t>
  </si>
  <si>
    <t>Proyecto :</t>
  </si>
  <si>
    <r>
      <t xml:space="preserve">Certificación de la entidad financiera que recibió la vivienda en dación de pago de la deuda hipotecaria. </t>
    </r>
    <r>
      <rPr>
        <b/>
        <shadow/>
        <u/>
        <sz val="10"/>
        <rFont val="Arial"/>
        <family val="2"/>
      </rPr>
      <t>Si es el caso.</t>
    </r>
  </si>
  <si>
    <t>Categoría de discapacidad</t>
  </si>
  <si>
    <r>
      <t xml:space="preserve">D:     </t>
    </r>
    <r>
      <rPr>
        <sz val="9"/>
        <color rgb="FFFF0000"/>
        <rFont val="Arial"/>
        <family val="2"/>
      </rPr>
      <t>Discapacitado</t>
    </r>
  </si>
  <si>
    <t>DOCUMENTOS QUE SE DEBEN ANEXAR AL FORMULARIO DE POSTULACIÓN</t>
  </si>
  <si>
    <t>El formulario debe presentarse debidamente diligenciado y  firmado por los miembros del hogar mayores de edad que conforman el grupo familiar.</t>
  </si>
  <si>
    <r>
      <t xml:space="preserve">RC: </t>
    </r>
    <r>
      <rPr>
        <sz val="9"/>
        <rFont val="Arial"/>
        <family val="2"/>
      </rPr>
      <t>Registro civil.</t>
    </r>
  </si>
  <si>
    <r>
      <rPr>
        <b/>
        <sz val="9"/>
        <rFont val="Arial"/>
        <family val="2"/>
      </rPr>
      <t>TI</t>
    </r>
    <r>
      <rPr>
        <sz val="9"/>
        <rFont val="Arial"/>
        <family val="2"/>
      </rPr>
      <t xml:space="preserve"> : Tarjeta de Identidad</t>
    </r>
  </si>
  <si>
    <t xml:space="preserve">CONDICIÓN ESPECIAL                      </t>
  </si>
  <si>
    <t>TIPO DE POSTULANTE</t>
  </si>
  <si>
    <r>
      <t>Certificado de discapacidad, acorde a la Resolución No.1239 del 21 de julio de 2022, descargado del Registro de Localización y Caracterización de Personas con Discapacidad -RLCPD-. https://web.sispro.gov.co  (</t>
    </r>
    <r>
      <rPr>
        <b/>
        <u/>
        <sz val="10"/>
        <rFont val="Arial"/>
        <family val="2"/>
      </rPr>
      <t>Si hay una persona discapacitada en el grupo familiar</t>
    </r>
    <r>
      <rPr>
        <sz val="10"/>
        <rFont val="Arial"/>
        <family val="2"/>
      </rPr>
      <t>.)</t>
    </r>
  </si>
  <si>
    <r>
      <t xml:space="preserve">Acta de Compromiso de </t>
    </r>
    <r>
      <rPr>
        <b/>
        <sz val="10"/>
        <rFont val="Arial"/>
        <family val="2"/>
      </rPr>
      <t>TRANSFERENCIA DEL DERECHO PLENO DE DOMINIO</t>
    </r>
    <r>
      <rPr>
        <sz val="10"/>
        <rFont val="Arial"/>
        <family val="2"/>
      </rPr>
      <t xml:space="preserve"> al Municipio, para los postulantes que deban ser reubicados porque la vivienda se encuentra en zona de alto riesgo NO mitigable, o afectados por desastres naturales, o atentados terroristas u ocupantes de predios de manera ilegal.</t>
    </r>
  </si>
  <si>
    <t xml:space="preserve">Copia de los Planos arquitectónicos y estructurales cuando se postulen para construcción en sitio propio; y para el mejoramiento de la vivienda cuando se afecte la parte estructural. </t>
  </si>
  <si>
    <t>SOLTERO (A)</t>
  </si>
  <si>
    <r>
      <t xml:space="preserve">Documento en la que conste la cesación de efectos civiles del matrimonio (Divorcio) o liquidación de la sociedad conyugal o unión marital de hecho. </t>
    </r>
    <r>
      <rPr>
        <b/>
        <shadow/>
        <sz val="10"/>
        <rFont val="Arial"/>
        <family val="2"/>
      </rPr>
      <t>Si es el caso</t>
    </r>
    <r>
      <rPr>
        <shadow/>
        <sz val="10"/>
        <rFont val="Arial"/>
        <family val="2"/>
      </rPr>
      <t xml:space="preserve"> </t>
    </r>
  </si>
  <si>
    <t>Constancia laboral con fecha de expedición no mayor a 30 días a la fecha de cierre de la postulación.</t>
  </si>
  <si>
    <r>
      <t xml:space="preserve">Certificado de Tradición y Libertad </t>
    </r>
    <r>
      <rPr>
        <u/>
        <sz val="10"/>
        <rFont val="Arial"/>
        <family val="2"/>
      </rPr>
      <t>original</t>
    </r>
    <r>
      <rPr>
        <sz val="10"/>
        <rFont val="Arial"/>
        <family val="2"/>
      </rPr>
      <t xml:space="preserve"> del lote o terreno, con fecha de expedición no mayor a 30 días en el momento de la postulación, para las postulaciones de construcción en sitio propio y mejoramiento, cuando el lote o el bien sea de propiedad del hogar. </t>
    </r>
    <r>
      <rPr>
        <b/>
        <sz val="10"/>
        <rFont val="Arial"/>
        <family val="2"/>
      </rPr>
      <t>Si es el caso.</t>
    </r>
  </si>
  <si>
    <t xml:space="preserve">Avalúo Catastral expedido por la entidad competente para los casos de construcción en sitio propio y mejoramiento, con fecha de expedición del año de postulación. Para los casos de mejoramiento, cuando el hogar es ocupante o poseedor se debe presentar avaluó comercial de obras y mejoras. </t>
  </si>
  <si>
    <r>
      <t xml:space="preserve">Copia de la promesa de compraventa o documentos precontractuales firmados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en el cual este estipulado claramente si el valor de la vivienda es en salarios mínimos mensuales legales vigentes (smmlv) o en pesos a la fecha de escrituración; y la fecha probable de entrega de la vivienda. </t>
    </r>
    <r>
      <rPr>
        <b/>
        <sz val="10"/>
        <rFont val="Arial"/>
        <family val="2"/>
      </rPr>
      <t>(Este documento es obligatorio para postularse).</t>
    </r>
  </si>
  <si>
    <t>Genero</t>
  </si>
  <si>
    <r>
      <t xml:space="preserve">CONDICIÓN ESPECIAL: </t>
    </r>
    <r>
      <rPr>
        <sz val="9"/>
        <rFont val="Arial"/>
        <family val="2"/>
      </rPr>
      <t xml:space="preserve">Escriba si alguno de los integrantes del hogar </t>
    </r>
  </si>
  <si>
    <r>
      <t xml:space="preserve">ESTADO CIVIL: </t>
    </r>
    <r>
      <rPr>
        <sz val="9"/>
        <rFont val="Arial"/>
        <family val="2"/>
      </rPr>
      <t>Escriba el estado civil</t>
    </r>
    <r>
      <rPr>
        <b/>
        <sz val="9"/>
        <rFont val="Arial"/>
        <family val="2"/>
      </rPr>
      <t xml:space="preserve"> </t>
    </r>
    <r>
      <rPr>
        <sz val="9"/>
        <rFont val="Arial"/>
        <family val="2"/>
      </rPr>
      <t>de cada integrante del hogar.</t>
    </r>
  </si>
  <si>
    <r>
      <t>GENERO:</t>
    </r>
    <r>
      <rPr>
        <sz val="9"/>
        <rFont val="Arial"/>
        <family val="2"/>
      </rPr>
      <t xml:space="preserve"> Escriba en esta casilla el genero de cada integrante del hogar</t>
    </r>
  </si>
  <si>
    <t>Registro civil de nacimiento con parentesco de los integrantes del hogar menores de siete (7) años de edad que conforman el hogar.</t>
  </si>
  <si>
    <r>
      <t xml:space="preserve">Tarjeta de identidad </t>
    </r>
    <r>
      <rPr>
        <sz val="10"/>
        <rFont val="Arial"/>
        <family val="2"/>
      </rPr>
      <t>de los integrantes del hogar mayores de siete (7) y menores de dieciocho (18) años de edad que conforman el hogar.</t>
    </r>
  </si>
  <si>
    <t>Valor Lote (Avalúo Catastral)</t>
  </si>
  <si>
    <t>Reemplaza Jefe hogar</t>
  </si>
  <si>
    <t>INTEGRANTES DEL HOGAR</t>
  </si>
  <si>
    <t>INGRESOS MENSUALES DEL HOGAR</t>
  </si>
  <si>
    <t>Aprobado mediante Resolución No.2240 del 20 de diciembre de 2018 del Fondo Nacional de Vivienda</t>
  </si>
  <si>
    <t>Valor subsidio de vivienda solicitado</t>
  </si>
  <si>
    <t>Toda la información aquí suministrada es verídica y se entenderá presentada bajo la gravedad de juramento con la suscripción de este formulario de postulación; que cumplimos en forma conjunta con las condiciones para ser beneficiarios del subsidio familiar de vivienda y no estamos incursos en las imposibilidades para solicitarlo; que nuestros ingresos familiares no son superiores al equivalente de (4)  cuatro salarios mínimos legales mensuales (SMLMV); que aceptamos ser excluidos de manera automática del sistema de postulación al subsidio en caso de que la información aportada no corresponda a la verdad.</t>
  </si>
  <si>
    <t>Lote Urbanizado (Construcción sitio propio)</t>
  </si>
  <si>
    <t>2.1 Salarios reportados por la empresa como Ingreso Base de Cotización "IBC" en la planilla pila mensualmente</t>
  </si>
  <si>
    <t>Nombre constructora:</t>
  </si>
  <si>
    <r>
      <rPr>
        <b/>
        <sz val="9"/>
        <rFont val="Arial"/>
        <family val="2"/>
      </rPr>
      <t>OCUPACION</t>
    </r>
    <r>
      <rPr>
        <sz val="9"/>
        <rFont val="Arial"/>
        <family val="2"/>
      </rPr>
      <t>: Escriba la actividad de cada uno de los integrantes del hogar:</t>
    </r>
  </si>
  <si>
    <t xml:space="preserve">Cali, Padilla, Puerto Tejada, Villa Rica, Florida,  </t>
  </si>
  <si>
    <t>VIS : Vivienda de Interés Social aglomeraciones urbanas</t>
  </si>
  <si>
    <r>
      <t xml:space="preserve">PPT: </t>
    </r>
    <r>
      <rPr>
        <sz val="9"/>
        <rFont val="Arial"/>
        <family val="2"/>
      </rPr>
      <t>Permiso por Protección Temporal</t>
    </r>
  </si>
  <si>
    <r>
      <rPr>
        <b/>
        <sz val="9"/>
        <rFont val="Arial"/>
        <family val="2"/>
      </rPr>
      <t>PEP</t>
    </r>
    <r>
      <rPr>
        <sz val="9"/>
        <rFont val="Arial"/>
        <family val="2"/>
      </rPr>
      <t xml:space="preserve">: Permiso Especial de Permanencia     </t>
    </r>
  </si>
  <si>
    <t>Para Adquisición de Vivienda Nueva: Valor Total de la Vivienda</t>
  </si>
  <si>
    <t>Número de documento del jefe del hogar</t>
  </si>
  <si>
    <t>Número de documento del cónyuge o compañero (a)</t>
  </si>
  <si>
    <t>mayor de edad, identificado (a) con tipo de</t>
  </si>
  <si>
    <t>documento</t>
  </si>
  <si>
    <t>mayor de edad, identificado (a) con tipo de documento</t>
  </si>
  <si>
    <r>
      <t xml:space="preserve">Certificación orinal de los aportes económicos solidarios en mano de obra ya ejecutada, expedida por el oferente, o por la entidad competente. </t>
    </r>
    <r>
      <rPr>
        <b/>
        <sz val="10"/>
        <rFont val="Arial"/>
        <family val="2"/>
      </rPr>
      <t>si es el caso.</t>
    </r>
  </si>
  <si>
    <r>
      <t xml:space="preserve">Certificación orinal de los aportes económicos solidarios en dinero, otorgados por el oferente y firmado por el representante legal,  en la cual conste los aportes realizados por el postulante. </t>
    </r>
    <r>
      <rPr>
        <b/>
        <sz val="10"/>
        <rFont val="Arial"/>
        <family val="2"/>
      </rPr>
      <t>si es el caso.</t>
    </r>
  </si>
  <si>
    <t>J: Mujer u Hombre cabeza de familia</t>
  </si>
  <si>
    <t>5: Reubicado Archipiélago San Andrés</t>
  </si>
  <si>
    <r>
      <rPr>
        <b/>
        <sz val="9"/>
        <color rgb="FFFF0000"/>
        <rFont val="Arial"/>
        <family val="2"/>
      </rPr>
      <t>Categoría de Discapacidad</t>
    </r>
    <r>
      <rPr>
        <sz val="9"/>
        <color rgb="FFFF0000"/>
        <rFont val="Arial"/>
        <family val="2"/>
      </rPr>
      <t>: 1: Física; 2: Auditiva; 3: Visual; 4: Sordoceguera; 5: Intelectual; 6: Psicosocial; 7: Múltiple.  (Resolución No.1239 de 2022 Ministerio de Salud)</t>
    </r>
  </si>
  <si>
    <t>Fotocopia legible de las cédulas de ciudadanía, o cédula extranjería, o  Permiso Especial de Permanencia, o Permiso Protección Temporal, de los mayores de edad.</t>
  </si>
  <si>
    <t>Aporte Lote o Terreno para construcción en sitio propio</t>
  </si>
  <si>
    <t>Aporte Lote Subsidio Municipal o Departamental</t>
  </si>
  <si>
    <r>
      <t>MC</t>
    </r>
    <r>
      <rPr>
        <sz val="8"/>
        <rFont val="Arial"/>
        <family val="2"/>
      </rPr>
      <t>:   Madre comunitaria ICBF</t>
    </r>
  </si>
  <si>
    <r>
      <t xml:space="preserve">Registro civil de matrimonio o formato de declaración juramentada ante COMFACAUCA, mediante la cual aceptan que conviven una comunidad de vida singular con el (la) compañero(a) permanente. </t>
    </r>
    <r>
      <rPr>
        <b/>
        <shadow/>
        <sz val="10"/>
        <rFont val="Arial"/>
        <family val="2"/>
      </rPr>
      <t>Si es el caso</t>
    </r>
  </si>
  <si>
    <r>
      <t xml:space="preserve">Certificación original de la entidad donde tiene la cuenta de ahorro programado para vivienda, con fecha de apertura e inmovilización, saldo a la fecha, número de cédula, nombre del titular de la cuenta, número de la cuenta, con fecha de expedición no mayor a 30 días en el momento de la postulación. </t>
    </r>
    <r>
      <rPr>
        <b/>
        <sz val="10"/>
        <rFont val="Arial"/>
        <family val="2"/>
      </rPr>
      <t>Si es el caso.</t>
    </r>
    <r>
      <rPr>
        <sz val="10"/>
        <rFont val="Arial"/>
        <family val="2"/>
      </rPr>
      <t xml:space="preserve"> </t>
    </r>
  </si>
  <si>
    <r>
      <t xml:space="preserve">Certificado original expedido por el Cabildo indígena cuando se cumpla esta condición, o Certificación del Ministerio del Interior que acredite la condición de afrocolombiano, raizal o palenquero. </t>
    </r>
    <r>
      <rPr>
        <b/>
        <u/>
        <sz val="10"/>
        <rFont val="Arial"/>
        <family val="2"/>
      </rPr>
      <t>si cumple esta condición</t>
    </r>
    <r>
      <rPr>
        <sz val="10"/>
        <rFont val="Arial"/>
        <family val="2"/>
      </rPr>
      <t>.</t>
    </r>
  </si>
  <si>
    <r>
      <t>Certificado original expedido por Instituto Colombiano de Bienestar Familiar I.C.B.F., en el cual se estipule que es madre comunitaria, Famis o madre sustituta con fecha de expedición no mayor a 30 días en el momento de la primera postulación,</t>
    </r>
    <r>
      <rPr>
        <b/>
        <sz val="10"/>
        <rFont val="Arial"/>
        <family val="2"/>
      </rPr>
      <t xml:space="preserve"> </t>
    </r>
    <r>
      <rPr>
        <b/>
        <u/>
        <sz val="10"/>
        <rFont val="Arial"/>
        <family val="2"/>
      </rPr>
      <t>si cumple esta condición.</t>
    </r>
    <r>
      <rPr>
        <sz val="10"/>
        <rFont val="Arial"/>
        <family val="2"/>
      </rPr>
      <t xml:space="preserve"> </t>
    </r>
  </si>
  <si>
    <r>
      <t xml:space="preserve">Si el ahorro está representado en cesantías, Certificación(es) original (les) del (os) Fondo(s) de Cesantías donde están depositadas, con el valor destinado para vivienda y fecha de inmovilización, nombre y número de cédula del titular, con fecha de expedición no mayor a 30 días en el momento de la postulación. </t>
    </r>
    <r>
      <rPr>
        <b/>
        <sz val="10"/>
        <rFont val="Arial"/>
        <family val="2"/>
      </rPr>
      <t>Si es el caso.</t>
    </r>
  </si>
  <si>
    <r>
      <t xml:space="preserve">Certificación(es) original (les) del (os) Fondo(s) Común(es) Especial(es) y/o Fondo(s) Mutuo(s) de Inversión donde se encuentren los aportes periódicos, con fecha de apertura, saldo a la fecha, número de cédula, nombre del titular de la cuenta, número de la cuenta, con fecha de expedición no mayor a 30 días en la postulación. </t>
    </r>
    <r>
      <rPr>
        <b/>
        <sz val="10"/>
        <rFont val="Arial"/>
        <family val="2"/>
      </rPr>
      <t>Si es el caso.</t>
    </r>
  </si>
  <si>
    <r>
      <t xml:space="preserve">Carta de pre aprobación o aprobación de crédito complementario, en la cual se refleja el resultado favorable del análisis de riesgo crediticio del solicitante o solicitantes, como mínimo, en aquellos aspectos atinentes a su capacidad de endeudamiento actual, nivel de endeudamiento actual, comportamiento crediticio, hábitos de pago y confirmación de referencias.  Dicho documento adicionalmente deberá contener la información de los solicitantes y las características y condiciones de la operación considerada. Este documento debe anexarse si el crédito forma parte de los recursos complementarios para garantizar el cierre financiero el cual debe estar vigente en el momento del cierre de la postulación </t>
    </r>
    <r>
      <rPr>
        <b/>
        <u/>
        <sz val="10"/>
        <rFont val="Arial"/>
        <family val="2"/>
      </rPr>
      <t>(Si se</t>
    </r>
    <r>
      <rPr>
        <b/>
        <sz val="10"/>
        <rFont val="Arial"/>
        <family val="2"/>
      </rPr>
      <t xml:space="preserve"> requiere de un crédito).</t>
    </r>
  </si>
  <si>
    <t xml:space="preserve">Copia de la Licencia de Construcción vigente en los casos de postulación para construcción en sitio propio y mejoramiento de vivienda cuando se afecte la parte estructural. </t>
  </si>
  <si>
    <t xml:space="preserve">Certificación original de ingresos firmada por un Contador Público, cuanto existan ingresos que no son factores salariales o de una actividad laboral no formal, y anexar fotocopia de la cédula de ciudadanía y de la tarjeta profesional, con fecha de expedición no mayor a 30 días en el momento de la postulación.  </t>
  </si>
  <si>
    <t>Ahorro en Cualquier Modalidad</t>
  </si>
  <si>
    <t xml:space="preserve">Autorizamos para que por cualquier medio se verifiquen los datos aquí contenidos y en caso de falsedad, se apliquen las sanciones contempladas en la Ley 3 de 1991: "La persona que presente documentos o información falsa, con el objeto de que le sea adjudicado un subsidio familiar de vivienda, quedará inhabilitada por el término de diez (10) años para volver a solicitarlo". </t>
  </si>
  <si>
    <r>
      <t xml:space="preserve">Fotocopia de las consignaciones o traslados electrónicos realizados a nombre del Constructor,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r>
      <rPr>
        <sz val="10"/>
        <rFont val="Arial"/>
        <family val="2"/>
      </rPr>
      <t>.</t>
    </r>
  </si>
  <si>
    <r>
      <t xml:space="preserve">Si la cuota inicial se paga al encargo Fiduciario, certificación original de la Fiduciaria donde se detalle el nombre y número de cédula de la persona que realiza los pagos, las fechas de los pagos, valores cancelados y el total pagado como cuota inicial; adjuntar las copias de las consignaciones y traslados electrónicos,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</si>
  <si>
    <t>Pradera,, Yumbo, Jamundí, Candelaria, Vijes</t>
  </si>
  <si>
    <t>No. DE DOCUMENTO:</t>
  </si>
  <si>
    <t>Valor subsidio solicitado:</t>
  </si>
  <si>
    <r>
      <t>Resolución de asignación del lote individual que se aporta como subsidio municipal o departamental, en el cual se relaciona el aporte con carácter no reembolsable, en donde conste el valor del lote según avaluó comercial expedido por quien otorga este subsidio. En los casos de aportes de lotes por ONG, OPV u otras entidades, se tomará el valor del lote según el avalúo catastral,</t>
    </r>
    <r>
      <rPr>
        <u/>
        <sz val="10"/>
        <rFont val="Arial"/>
        <family val="2"/>
      </rPr>
      <t xml:space="preserve"> </t>
    </r>
    <r>
      <rPr>
        <b/>
        <u/>
        <sz val="10"/>
        <rFont val="Arial"/>
        <family val="2"/>
      </rPr>
      <t>si es el caso.</t>
    </r>
  </si>
  <si>
    <t xml:space="preserve">Certificación original firmada por un Contador Público, sobre el origen de los recursos, cuanto se realicen abonos a la cuota inicial que superen los 4 Salarios Mínimos Legales Mensuales Vigentes en el transcurso de un mes o en una sola transacción, y se debe anexar los soportes que justifiquen el origen de los recursos; adicionalmente se debe anexar fotocopia de la cédula de ciudadanía y de la tarjeta profesional del Contador Público, la certificación con fecha de expedición no mayor a 30 días en el momento de la postulación.  </t>
  </si>
  <si>
    <r>
      <rPr>
        <u/>
        <sz val="10"/>
        <rFont val="Arial"/>
        <family val="2"/>
      </rPr>
      <t>El total del ahorro previo no debe superar el treinta por ciento (30%) del valor total de la vivienda a adquirir,</t>
    </r>
    <r>
      <rPr>
        <sz val="10"/>
        <rFont val="Arial"/>
        <family val="2"/>
      </rPr>
      <t xml:space="preserve"> el monto que supere este 30% se considerará como recurso complementario, y se debe digitar en la casilla de “Ahorro en cualquier modalidad” en el formulario de postulación para garantizar el cierre financiero. </t>
    </r>
    <r>
      <rPr>
        <b/>
        <sz val="10"/>
        <rFont val="Arial"/>
        <family val="2"/>
      </rPr>
      <t>Si es el caso</t>
    </r>
    <r>
      <rPr>
        <sz val="10"/>
        <rFont val="Arial"/>
        <family val="2"/>
      </rPr>
      <t>.</t>
    </r>
  </si>
  <si>
    <t xml:space="preserve">Oficio de compromiso de actualizar documentos en cada convocatoria de postulación al subsidio familiar de vivienda. (Formato FO-01) </t>
  </si>
  <si>
    <t>Oficio de compromiso de incluir el ahorro comprometido en la postulación, en la clausula de forma de pago en la escritura publica. (Formato FO-02)</t>
  </si>
  <si>
    <t>Oficio de autorización de trasladar valores pagados como cuota inicial por un tercero, a la cuenta de postulante. (Formato FO-04)</t>
  </si>
  <si>
    <t>Oficio de confirmación de continuar en el proceso de postulación por cambio de año calendario (Formato FO-05)</t>
  </si>
  <si>
    <r>
      <t xml:space="preserve">Copia de la resolución de reconocimiento de la pensión y último desprendible de la mesada pensional. </t>
    </r>
    <r>
      <rPr>
        <b/>
        <sz val="10"/>
        <rFont val="Arial"/>
        <family val="2"/>
      </rPr>
      <t>Si es el caso</t>
    </r>
  </si>
  <si>
    <t>URBANO</t>
  </si>
  <si>
    <t>Cuidador (a):</t>
  </si>
  <si>
    <t xml:space="preserve">GUIA PARA DILIGENCIAR EL FORMULARIO DE POSTULACIÓN LOS AFILIADOS A COMFACAUCA (2026)                       </t>
  </si>
  <si>
    <t>SOLUCION DE VIVIENDA URBANA (2026)</t>
  </si>
  <si>
    <t>Salario Mínimo Legal vigente 2026</t>
  </si>
  <si>
    <t>11. Cuidador (a)</t>
  </si>
  <si>
    <r>
      <t>Certificado de cuidador, acorde a la Resolución No.3126 del 22 de julio de 2025, descargado de la pagina del SIPRO (Sistme Integral de Información de la Protección Social)-. https://web.sispro.gov.co  (</t>
    </r>
    <r>
      <rPr>
        <b/>
        <u/>
        <sz val="10"/>
        <rFont val="Arial"/>
        <family val="2"/>
      </rPr>
      <t>Si hay una persona que cumpla esta condición en el grupo familiar</t>
    </r>
    <r>
      <rPr>
        <sz val="10"/>
        <rFont val="Arial"/>
        <family val="2"/>
      </rPr>
      <t>.)</t>
    </r>
  </si>
  <si>
    <t xml:space="preserve">VIP : Vivienda de Interés Social prioritario: Hasta </t>
  </si>
  <si>
    <t xml:space="preserve">VIS : Vivienda de Interés Social:                 Hasta </t>
  </si>
  <si>
    <t>VIVIENDA NUEVA</t>
  </si>
  <si>
    <r>
      <t xml:space="preserve">Si la cuota inicial se paga directamente al Constructor; certificado original expedido por la Constructora donde se detalle claramente: el nombre y número de cédula de la persona que paga la cuota inicial, el valor de la vivienda para el año </t>
    </r>
    <r>
      <rPr>
        <b/>
        <sz val="10"/>
        <rFont val="Arial"/>
        <family val="2"/>
      </rPr>
      <t xml:space="preserve">2026 </t>
    </r>
    <r>
      <rPr>
        <sz val="10"/>
        <rFont val="Arial"/>
        <family val="2"/>
      </rPr>
      <t xml:space="preserve">(en pesos o smmlv), el valor total de las consignaciones recibidas, discriminando fechas y valores de los abonos; firmado por el Representante Legal y el Revisor Fiscal o contador público. No se aceptara como cuota inicial, los pagos realizados por terceros que no hagan parte del grupo familiar que se postula, sino como recursos complementarios, en la casilla "Otros recursos". </t>
    </r>
    <r>
      <rPr>
        <b/>
        <sz val="10"/>
        <rFont val="Arial"/>
        <family val="2"/>
      </rPr>
      <t>(Si es el caso)</t>
    </r>
    <r>
      <rPr>
        <sz val="10"/>
        <rFont val="Arial"/>
        <family val="2"/>
      </rPr>
      <t>.</t>
    </r>
  </si>
  <si>
    <t>Certificación original de los ingresos mensuales como trabajador independiente, con fecha de expedición no mayor a 30 días a la fecha de postulación (Formato FO-03)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</si>
</sst>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00_);_(&quot;$&quot;\ * \(#,##0.00\);_(&quot;$&quot;\ * &quot;-&quot;??_);_(@_)"/>
    <numFmt numFmtId="165" formatCode="_ * #,##0.00_ ;_ * \-#,##0.00_ ;_ * &quot;-&quot;??_ ;_ @_ "/>
    <numFmt numFmtId="166" formatCode="[$-240A]d&quot; de &quot;mmmm&quot; de &quot;yyyy;@"/>
    <numFmt numFmtId="167" formatCode="#,##0.0"/>
    <numFmt numFmtId="168" formatCode="_ * #,##0_ ;_ * \-#,##0_ ;_ * &quot;-&quot;??_ ;_ @_ "/>
    <numFmt numFmtId="169" formatCode="_(&quot;$&quot;\ * #,##0_);_(&quot;$&quot;\ * \(#,##0\);_(&quot;$&quot;\ * &quot;-&quot;??_);_(@_)"/>
    <numFmt numFmtId="170" formatCode="#,##0_ ;[Red]\-#,##0\ "/>
  </numFmts>
  <fonts count="60" x14ac:knownFonts="1">
    <font>
      <sz val="10"/>
      <name val="Arial"/>
    </font>
    <font>
      <sz val="10"/>
      <name val="Arial"/>
      <family val="2"/>
    </font>
    <font>
      <sz val="8"/>
      <name val="Arial"/>
      <family val="2"/>
    </font>
    <font>
      <sz val="7"/>
      <name val="Arial"/>
      <family val="2"/>
    </font>
    <font>
      <b/>
      <sz val="10"/>
      <name val="Arial"/>
      <family val="2"/>
    </font>
    <font>
      <b/>
      <sz val="14"/>
      <name val="Arial"/>
      <family val="2"/>
    </font>
    <font>
      <sz val="12"/>
      <name val="Arial"/>
      <family val="2"/>
    </font>
    <font>
      <b/>
      <sz val="12"/>
      <name val="Arial"/>
      <family val="2"/>
    </font>
    <font>
      <sz val="14"/>
      <name val="Arial"/>
      <family val="2"/>
    </font>
    <font>
      <sz val="16"/>
      <name val="Arial"/>
      <family val="2"/>
    </font>
    <font>
      <sz val="8"/>
      <name val="Arial"/>
      <family val="2"/>
    </font>
    <font>
      <b/>
      <sz val="11"/>
      <name val="Arial"/>
      <family val="2"/>
    </font>
    <font>
      <b/>
      <sz val="12"/>
      <name val="Arial"/>
      <family val="2"/>
    </font>
    <font>
      <b/>
      <sz val="9"/>
      <name val="Arial"/>
      <family val="2"/>
    </font>
    <font>
      <sz val="9"/>
      <name val="Arial"/>
      <family val="2"/>
    </font>
    <font>
      <sz val="10"/>
      <name val="Arial"/>
      <family val="2"/>
    </font>
    <font>
      <b/>
      <sz val="12"/>
      <color indexed="9"/>
      <name val="Arial Narrow"/>
      <family val="2"/>
    </font>
    <font>
      <sz val="9"/>
      <name val="Arial"/>
      <family val="2"/>
    </font>
    <font>
      <sz val="12"/>
      <name val="Arial"/>
      <family val="2"/>
    </font>
    <font>
      <sz val="11"/>
      <name val="Arial"/>
      <family val="2"/>
    </font>
    <font>
      <b/>
      <sz val="7.5"/>
      <name val="Arial"/>
      <family val="2"/>
    </font>
    <font>
      <sz val="7.5"/>
      <name val="Arial"/>
      <family val="2"/>
    </font>
    <font>
      <b/>
      <u/>
      <sz val="10"/>
      <name val="Arial"/>
      <family val="2"/>
    </font>
    <font>
      <u/>
      <sz val="10"/>
      <name val="Arial"/>
      <family val="2"/>
    </font>
    <font>
      <shadow/>
      <sz val="14"/>
      <name val="Wingdings 2"/>
      <family val="1"/>
      <charset val="2"/>
    </font>
    <font>
      <shadow/>
      <sz val="14"/>
      <name val="Times New Roman"/>
      <family val="1"/>
    </font>
    <font>
      <shadow/>
      <sz val="10"/>
      <name val="Arial"/>
      <family val="2"/>
    </font>
    <font>
      <b/>
      <shadow/>
      <u/>
      <sz val="10"/>
      <name val="Arial"/>
      <family val="2"/>
    </font>
    <font>
      <sz val="10"/>
      <name val="Arial"/>
      <family val="2"/>
    </font>
    <font>
      <b/>
      <sz val="9"/>
      <color indexed="81"/>
      <name val="Tahoma"/>
      <family val="2"/>
    </font>
    <font>
      <u/>
      <sz val="10"/>
      <color theme="10"/>
      <name val="Arial"/>
      <family val="2"/>
    </font>
    <font>
      <sz val="10"/>
      <color theme="0"/>
      <name val="Arial"/>
      <family val="2"/>
    </font>
    <font>
      <sz val="9"/>
      <color indexed="81"/>
      <name val="Tahoma"/>
      <family val="2"/>
    </font>
    <font>
      <sz val="10"/>
      <color rgb="FFFF0000"/>
      <name val="Arial"/>
      <family val="2"/>
    </font>
    <font>
      <b/>
      <sz val="11"/>
      <color rgb="FFFF0000"/>
      <name val="Arial"/>
      <family val="2"/>
    </font>
    <font>
      <b/>
      <sz val="10"/>
      <color rgb="FFFF0000"/>
      <name val="Arial"/>
      <family val="2"/>
    </font>
    <font>
      <sz val="7"/>
      <color theme="0"/>
      <name val="Arial"/>
      <family val="2"/>
    </font>
    <font>
      <sz val="8"/>
      <color theme="0"/>
      <name val="Arial Narrow"/>
      <family val="2"/>
    </font>
    <font>
      <b/>
      <sz val="8"/>
      <color theme="0"/>
      <name val="Arial"/>
      <family val="2"/>
    </font>
    <font>
      <sz val="9"/>
      <color theme="0"/>
      <name val="Arial"/>
      <family val="2"/>
    </font>
    <font>
      <sz val="12"/>
      <color theme="0"/>
      <name val="Arial Narrow"/>
      <family val="2"/>
    </font>
    <font>
      <b/>
      <sz val="12"/>
      <color theme="0"/>
      <name val="Arial Narrow"/>
      <family val="2"/>
    </font>
    <font>
      <sz val="10"/>
      <color theme="0"/>
      <name val="Tahoma"/>
      <family val="2"/>
    </font>
    <font>
      <b/>
      <sz val="10"/>
      <color theme="0"/>
      <name val="Tahoma"/>
      <family val="2"/>
    </font>
    <font>
      <b/>
      <sz val="16"/>
      <color theme="0"/>
      <name val="Tahoma"/>
      <family val="2"/>
    </font>
    <font>
      <sz val="11"/>
      <color theme="0"/>
      <name val="Arial"/>
      <family val="2"/>
    </font>
    <font>
      <sz val="14"/>
      <color theme="0"/>
      <name val="Arial"/>
      <family val="2"/>
    </font>
    <font>
      <b/>
      <sz val="8"/>
      <name val="Arial"/>
      <family val="2"/>
    </font>
    <font>
      <b/>
      <shadow/>
      <sz val="10"/>
      <name val="Arial"/>
      <family val="2"/>
    </font>
    <font>
      <sz val="9"/>
      <color rgb="FFFF0000"/>
      <name val="Arial"/>
      <family val="2"/>
    </font>
    <font>
      <b/>
      <sz val="9"/>
      <color rgb="FFFF0000"/>
      <name val="Arial"/>
      <family val="2"/>
    </font>
    <font>
      <b/>
      <sz val="8"/>
      <color indexed="81"/>
      <name val="Arial"/>
      <family val="2"/>
    </font>
    <font>
      <b/>
      <sz val="7"/>
      <color indexed="81"/>
      <name val="Tahoma"/>
      <family val="2"/>
    </font>
    <font>
      <b/>
      <sz val="7"/>
      <color indexed="81"/>
      <name val="Arial"/>
      <family val="2"/>
    </font>
    <font>
      <b/>
      <sz val="9"/>
      <color indexed="10"/>
      <name val="Tahoma"/>
      <family val="2"/>
    </font>
    <font>
      <b/>
      <sz val="7"/>
      <color indexed="10"/>
      <name val="Arial"/>
      <family val="2"/>
    </font>
    <font>
      <b/>
      <sz val="6"/>
      <color indexed="81"/>
      <name val="Arial"/>
      <family val="2"/>
    </font>
    <font>
      <b/>
      <sz val="6"/>
      <color indexed="10"/>
      <name val="Arial"/>
      <family val="2"/>
    </font>
    <font>
      <sz val="22"/>
      <name val="Arial"/>
      <family val="2"/>
    </font>
    <font>
      <b/>
      <sz val="13"/>
      <name val="Arial"/>
      <family val="2"/>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rgb="FFCCFF9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4" tint="0.79998168889431442"/>
        <bgColor indexed="64"/>
      </patternFill>
    </fill>
  </fills>
  <borders count="38">
    <border>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Dashed">
        <color auto="1"/>
      </bottom>
      <diagonal/>
    </border>
    <border>
      <left/>
      <right/>
      <top style="thin">
        <color indexed="64"/>
      </top>
      <bottom style="dashed">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164" fontId="28" fillId="0" borderId="0" applyFont="0" applyFill="0" applyBorder="0" applyAlignment="0" applyProtection="0"/>
    <xf numFmtId="0" fontId="30" fillId="0" borderId="0" applyNumberFormat="0" applyFill="0" applyBorder="0" applyAlignment="0" applyProtection="0"/>
  </cellStyleXfs>
  <cellXfs count="518">
    <xf numFmtId="0" fontId="0" fillId="0" borderId="0" xfId="0"/>
    <xf numFmtId="49" fontId="0" fillId="0" borderId="0" xfId="0" applyNumberFormat="1" applyAlignment="1">
      <alignment wrapText="1"/>
    </xf>
    <xf numFmtId="0" fontId="4"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49" fontId="0" fillId="0" borderId="0" xfId="0" applyNumberFormat="1" applyAlignment="1">
      <alignment horizontal="center" vertical="center"/>
    </xf>
    <xf numFmtId="0" fontId="14" fillId="0" borderId="0" xfId="0" applyFont="1"/>
    <xf numFmtId="0" fontId="4" fillId="0" borderId="21" xfId="0" applyFont="1" applyBorder="1" applyAlignment="1">
      <alignment horizontal="center" vertical="top" wrapText="1"/>
    </xf>
    <xf numFmtId="0" fontId="15" fillId="0" borderId="21" xfId="0" applyFont="1" applyBorder="1" applyAlignment="1">
      <alignment horizontal="center" vertical="top" wrapText="1"/>
    </xf>
    <xf numFmtId="0" fontId="13" fillId="0" borderId="0" xfId="0" applyFont="1"/>
    <xf numFmtId="0" fontId="14" fillId="0" borderId="0" xfId="0" applyFont="1" applyAlignment="1">
      <alignment horizontal="justify"/>
    </xf>
    <xf numFmtId="0" fontId="13" fillId="0" borderId="0" xfId="0" applyFont="1" applyAlignment="1">
      <alignment horizontal="justify"/>
    </xf>
    <xf numFmtId="0" fontId="21" fillId="0" borderId="0" xfId="0" applyFont="1" applyAlignment="1">
      <alignment horizontal="justify"/>
    </xf>
    <xf numFmtId="0" fontId="12" fillId="3" borderId="11" xfId="0" applyFont="1" applyFill="1" applyBorder="1" applyAlignment="1" applyProtection="1">
      <alignment horizontal="center" vertical="center" wrapText="1"/>
      <protection locked="0"/>
    </xf>
    <xf numFmtId="0" fontId="15" fillId="0" borderId="10" xfId="0" applyFont="1" applyBorder="1" applyAlignment="1">
      <alignment horizontal="center" vertical="top" wrapText="1"/>
    </xf>
    <xf numFmtId="0" fontId="0" fillId="5" borderId="11" xfId="0" applyFill="1" applyBorder="1" applyAlignment="1">
      <alignment horizontal="center"/>
    </xf>
    <xf numFmtId="0" fontId="3" fillId="0" borderId="3" xfId="0" applyFont="1" applyBorder="1" applyAlignment="1">
      <alignment horizontal="center" vertical="center" wrapText="1"/>
    </xf>
    <xf numFmtId="0" fontId="1" fillId="0" borderId="0" xfId="0" applyFont="1"/>
    <xf numFmtId="49" fontId="0" fillId="0" borderId="0" xfId="0" applyNumberFormat="1" applyAlignment="1">
      <alignment horizontal="center" vertical="center" wrapText="1"/>
    </xf>
    <xf numFmtId="0" fontId="0" fillId="6" borderId="0" xfId="0" applyFill="1"/>
    <xf numFmtId="49" fontId="1" fillId="6" borderId="25" xfId="0" applyNumberFormat="1" applyFont="1" applyFill="1" applyBorder="1" applyAlignment="1">
      <alignment horizontal="center" vertical="center" wrapText="1"/>
    </xf>
    <xf numFmtId="49" fontId="0" fillId="6" borderId="25" xfId="0" applyNumberFormat="1" applyFill="1" applyBorder="1" applyAlignment="1">
      <alignment horizontal="center" vertical="center" wrapText="1"/>
    </xf>
    <xf numFmtId="49" fontId="0" fillId="6" borderId="5" xfId="0" applyNumberFormat="1" applyFill="1" applyBorder="1" applyAlignment="1">
      <alignment horizontal="center" vertical="center" wrapText="1"/>
    </xf>
    <xf numFmtId="49" fontId="4" fillId="6" borderId="0" xfId="0" applyNumberFormat="1" applyFont="1" applyFill="1" applyAlignment="1">
      <alignment wrapText="1"/>
    </xf>
    <xf numFmtId="49" fontId="4" fillId="6" borderId="25" xfId="0" applyNumberFormat="1" applyFont="1" applyFill="1" applyBorder="1" applyAlignment="1">
      <alignment wrapText="1"/>
    </xf>
    <xf numFmtId="0" fontId="0" fillId="0" borderId="31" xfId="0" applyBorder="1"/>
    <xf numFmtId="0" fontId="19" fillId="0" borderId="5" xfId="0" applyFont="1" applyBorder="1" applyAlignment="1">
      <alignment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49" fontId="1" fillId="0" borderId="25" xfId="0" applyNumberFormat="1" applyFont="1" applyBorder="1" applyAlignment="1">
      <alignment horizontal="center" vertical="center" wrapText="1"/>
    </xf>
    <xf numFmtId="0" fontId="19" fillId="0" borderId="0" xfId="0" applyFont="1"/>
    <xf numFmtId="169" fontId="4" fillId="5" borderId="21" xfId="2" applyNumberFormat="1" applyFont="1" applyFill="1" applyBorder="1" applyAlignment="1">
      <alignment horizontal="center" vertical="top" wrapText="1"/>
    </xf>
    <xf numFmtId="169" fontId="15" fillId="0" borderId="21" xfId="2" applyNumberFormat="1" applyFont="1" applyBorder="1" applyAlignment="1">
      <alignment horizontal="center" vertical="top" wrapText="1"/>
    </xf>
    <xf numFmtId="1" fontId="31" fillId="0" borderId="0" xfId="0" applyNumberFormat="1" applyFont="1"/>
    <xf numFmtId="49" fontId="0" fillId="0" borderId="0" xfId="0" applyNumberFormat="1"/>
    <xf numFmtId="0" fontId="0" fillId="0" borderId="24" xfId="0" applyBorder="1"/>
    <xf numFmtId="0" fontId="0" fillId="0" borderId="25" xfId="0" applyBorder="1"/>
    <xf numFmtId="0" fontId="0" fillId="0" borderId="28" xfId="0" applyBorder="1"/>
    <xf numFmtId="0" fontId="0" fillId="0" borderId="7" xfId="0" applyBorder="1"/>
    <xf numFmtId="0" fontId="0" fillId="0" borderId="26" xfId="0" applyBorder="1"/>
    <xf numFmtId="0" fontId="0" fillId="0" borderId="15" xfId="0" applyBorder="1"/>
    <xf numFmtId="49" fontId="7" fillId="6" borderId="0" xfId="0" applyNumberFormat="1" applyFont="1" applyFill="1" applyAlignment="1">
      <alignment horizontal="center" vertical="center" wrapText="1"/>
    </xf>
    <xf numFmtId="49" fontId="14" fillId="0" borderId="0" xfId="0" applyNumberFormat="1" applyFont="1" applyAlignment="1">
      <alignment horizontal="justify" vertical="justify" wrapText="1"/>
    </xf>
    <xf numFmtId="11"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31" fillId="6" borderId="0" xfId="0" applyNumberFormat="1" applyFont="1" applyFill="1" applyAlignment="1">
      <alignment horizontal="center" vertical="center" wrapText="1"/>
    </xf>
    <xf numFmtId="0" fontId="31" fillId="6" borderId="0" xfId="0" applyFont="1" applyFill="1"/>
    <xf numFmtId="0" fontId="36" fillId="6" borderId="0" xfId="0" applyFont="1" applyFill="1" applyAlignment="1">
      <alignment horizontal="left" vertical="center"/>
    </xf>
    <xf numFmtId="0" fontId="36" fillId="6" borderId="0" xfId="0" applyFont="1" applyFill="1" applyAlignment="1">
      <alignment horizontal="center" vertical="center"/>
    </xf>
    <xf numFmtId="49" fontId="31" fillId="6" borderId="0" xfId="0" applyNumberFormat="1" applyFont="1" applyFill="1" applyAlignment="1">
      <alignment horizontal="center"/>
    </xf>
    <xf numFmtId="0" fontId="31" fillId="6" borderId="0" xfId="0" applyFont="1" applyFill="1" applyAlignment="1">
      <alignment horizontal="center"/>
    </xf>
    <xf numFmtId="0" fontId="37" fillId="6" borderId="0" xfId="0" applyFont="1" applyFill="1" applyAlignment="1">
      <alignment horizontal="left" vertical="center"/>
    </xf>
    <xf numFmtId="4" fontId="37" fillId="6" borderId="0" xfId="0" applyNumberFormat="1" applyFont="1" applyFill="1" applyAlignment="1">
      <alignment horizontal="right" vertical="center"/>
    </xf>
    <xf numFmtId="0" fontId="38" fillId="6" borderId="0" xfId="0" applyFont="1" applyFill="1" applyAlignment="1">
      <alignment horizontal="center"/>
    </xf>
    <xf numFmtId="167" fontId="39" fillId="6" borderId="0" xfId="0" applyNumberFormat="1" applyFont="1" applyFill="1" applyAlignment="1">
      <alignment horizontal="center"/>
    </xf>
    <xf numFmtId="167" fontId="39" fillId="6" borderId="0" xfId="1" applyNumberFormat="1" applyFont="1" applyFill="1" applyBorder="1" applyAlignment="1"/>
    <xf numFmtId="168" fontId="31" fillId="6" borderId="0" xfId="1" applyNumberFormat="1" applyFont="1" applyFill="1" applyBorder="1"/>
    <xf numFmtId="0" fontId="37" fillId="6" borderId="0" xfId="0" applyFont="1" applyFill="1" applyAlignment="1">
      <alignment horizontal="center" vertical="center"/>
    </xf>
    <xf numFmtId="167" fontId="39" fillId="6" borderId="0" xfId="0" applyNumberFormat="1" applyFont="1" applyFill="1"/>
    <xf numFmtId="0" fontId="40" fillId="6" borderId="0" xfId="0" applyFont="1" applyFill="1" applyAlignment="1">
      <alignment horizontal="center" vertical="center"/>
    </xf>
    <xf numFmtId="0" fontId="41" fillId="6" borderId="0" xfId="0" applyFont="1" applyFill="1" applyAlignment="1">
      <alignment horizontal="center" vertical="center"/>
    </xf>
    <xf numFmtId="3" fontId="31" fillId="6" borderId="0" xfId="0" applyNumberFormat="1" applyFont="1" applyFill="1"/>
    <xf numFmtId="0" fontId="37" fillId="6" borderId="0" xfId="0" applyFont="1" applyFill="1" applyAlignment="1">
      <alignment horizontal="center" vertical="top"/>
    </xf>
    <xf numFmtId="0" fontId="37" fillId="6" borderId="0" xfId="0" applyFont="1" applyFill="1" applyAlignment="1">
      <alignment horizontal="left" vertical="top"/>
    </xf>
    <xf numFmtId="0" fontId="40" fillId="6" borderId="0" xfId="0" applyFont="1" applyFill="1" applyAlignment="1">
      <alignment horizontal="left" vertical="center"/>
    </xf>
    <xf numFmtId="167" fontId="42" fillId="6" borderId="0" xfId="0" applyNumberFormat="1" applyFont="1" applyFill="1"/>
    <xf numFmtId="4" fontId="42" fillId="6" borderId="0" xfId="0" applyNumberFormat="1" applyFont="1" applyFill="1" applyAlignment="1">
      <alignment horizontal="right"/>
    </xf>
    <xf numFmtId="4" fontId="42" fillId="6" borderId="0" xfId="0" applyNumberFormat="1" applyFont="1" applyFill="1" applyAlignment="1">
      <alignment horizontal="left"/>
    </xf>
    <xf numFmtId="0" fontId="42" fillId="6" borderId="0" xfId="0" applyFont="1" applyFill="1" applyAlignment="1">
      <alignment horizontal="right"/>
    </xf>
    <xf numFmtId="0" fontId="42" fillId="6" borderId="0" xfId="0" applyFont="1" applyFill="1"/>
    <xf numFmtId="0" fontId="42" fillId="6" borderId="0" xfId="0" applyFont="1" applyFill="1" applyAlignment="1">
      <alignment horizontal="left"/>
    </xf>
    <xf numFmtId="0" fontId="39" fillId="6" borderId="0" xfId="0" applyFont="1" applyFill="1"/>
    <xf numFmtId="0" fontId="45" fillId="6" borderId="0" xfId="0" applyFont="1" applyFill="1"/>
    <xf numFmtId="0" fontId="8" fillId="0" borderId="0" xfId="0" applyFont="1"/>
    <xf numFmtId="0" fontId="46" fillId="6" borderId="0" xfId="0" applyFont="1" applyFill="1"/>
    <xf numFmtId="0" fontId="31" fillId="0" borderId="0" xfId="0" applyFont="1"/>
    <xf numFmtId="0" fontId="39" fillId="0" borderId="0" xfId="0" applyFont="1"/>
    <xf numFmtId="0" fontId="45" fillId="0" borderId="0" xfId="0" applyFont="1"/>
    <xf numFmtId="0" fontId="46" fillId="0" borderId="0" xfId="0" applyFont="1"/>
    <xf numFmtId="49" fontId="1" fillId="0" borderId="0" xfId="0" applyNumberFormat="1" applyFont="1" applyAlignment="1">
      <alignment wrapText="1"/>
    </xf>
    <xf numFmtId="0" fontId="19" fillId="6" borderId="0" xfId="0" applyFont="1" applyFill="1" applyAlignment="1">
      <alignment horizontal="center" vertical="center" wrapText="1"/>
    </xf>
    <xf numFmtId="49" fontId="19" fillId="6" borderId="0" xfId="0" applyNumberFormat="1" applyFont="1" applyFill="1" applyAlignment="1">
      <alignment horizontal="center" vertical="center" wrapText="1"/>
    </xf>
    <xf numFmtId="49" fontId="1" fillId="6" borderId="0" xfId="0" applyNumberFormat="1" applyFont="1" applyFill="1" applyAlignment="1">
      <alignment wrapText="1"/>
    </xf>
    <xf numFmtId="49" fontId="0" fillId="6" borderId="0" xfId="0" applyNumberFormat="1" applyFill="1" applyAlignment="1">
      <alignment wrapText="1"/>
    </xf>
    <xf numFmtId="49" fontId="1" fillId="6" borderId="25" xfId="0" applyNumberFormat="1" applyFont="1" applyFill="1" applyBorder="1" applyAlignment="1">
      <alignment wrapText="1"/>
    </xf>
    <xf numFmtId="0" fontId="0" fillId="10" borderId="7" xfId="0" applyFill="1" applyBorder="1" applyAlignment="1" applyProtection="1">
      <alignment horizontal="center" wrapText="1"/>
      <protection locked="0"/>
    </xf>
    <xf numFmtId="49" fontId="1" fillId="10" borderId="7" xfId="0" applyNumberFormat="1" applyFont="1" applyFill="1" applyBorder="1" applyAlignment="1" applyProtection="1">
      <alignment horizontal="center" wrapText="1"/>
      <protection locked="0"/>
    </xf>
    <xf numFmtId="0" fontId="1" fillId="10" borderId="7" xfId="0" applyFont="1" applyFill="1" applyBorder="1" applyAlignment="1" applyProtection="1">
      <alignment horizontal="center" wrapText="1"/>
      <protection locked="0"/>
    </xf>
    <xf numFmtId="49" fontId="1" fillId="0" borderId="0" xfId="0" applyNumberFormat="1" applyFont="1"/>
    <xf numFmtId="49" fontId="0" fillId="0" borderId="7" xfId="0" applyNumberFormat="1" applyBorder="1" applyAlignment="1">
      <alignment horizontal="right"/>
    </xf>
    <xf numFmtId="49" fontId="0" fillId="0" borderId="7" xfId="0" applyNumberFormat="1" applyBorder="1"/>
    <xf numFmtId="49" fontId="14" fillId="0" borderId="25" xfId="0" applyNumberFormat="1" applyFont="1" applyBorder="1" applyAlignment="1">
      <alignment horizontal="right" wrapText="1"/>
    </xf>
    <xf numFmtId="49" fontId="17" fillId="0" borderId="25" xfId="0" applyNumberFormat="1" applyFont="1" applyBorder="1" applyAlignment="1">
      <alignment horizontal="right" wrapText="1"/>
    </xf>
    <xf numFmtId="49" fontId="17" fillId="0" borderId="0" xfId="0" applyNumberFormat="1" applyFont="1" applyAlignment="1">
      <alignment wrapText="1"/>
    </xf>
    <xf numFmtId="0" fontId="17" fillId="0" borderId="0" xfId="0" applyFont="1" applyAlignment="1">
      <alignment horizontal="right" wrapText="1"/>
    </xf>
    <xf numFmtId="0" fontId="0" fillId="0" borderId="0" xfId="0" applyAlignment="1">
      <alignment horizontal="right" wrapText="1"/>
    </xf>
    <xf numFmtId="0" fontId="0" fillId="0" borderId="25" xfId="0" applyBorder="1" applyAlignment="1">
      <alignment vertical="center" wrapText="1"/>
    </xf>
    <xf numFmtId="3" fontId="0" fillId="0" borderId="0" xfId="0" applyNumberFormat="1" applyAlignment="1">
      <alignment horizontal="center" vertical="center" wrapText="1"/>
    </xf>
    <xf numFmtId="49" fontId="4" fillId="0" borderId="0" xfId="0" applyNumberFormat="1" applyFont="1" applyAlignment="1">
      <alignment wrapText="1"/>
    </xf>
    <xf numFmtId="49" fontId="4" fillId="0" borderId="0" xfId="0" applyNumberFormat="1" applyFont="1" applyAlignment="1">
      <alignment horizontal="right" wrapText="1"/>
    </xf>
    <xf numFmtId="0" fontId="0" fillId="0" borderId="5" xfId="0" applyBorder="1"/>
    <xf numFmtId="49" fontId="1" fillId="6" borderId="7" xfId="0" applyNumberFormat="1" applyFont="1" applyFill="1" applyBorder="1" applyAlignment="1">
      <alignment wrapText="1"/>
    </xf>
    <xf numFmtId="0" fontId="1" fillId="0" borderId="0" xfId="0" applyFont="1" applyAlignment="1">
      <alignment horizontal="center" wrapText="1"/>
    </xf>
    <xf numFmtId="0" fontId="0" fillId="6" borderId="0" xfId="0" applyFill="1" applyAlignment="1">
      <alignment horizontal="center" vertical="center" wrapText="1"/>
    </xf>
    <xf numFmtId="0" fontId="14" fillId="0" borderId="25" xfId="0" applyFont="1" applyBorder="1"/>
    <xf numFmtId="0" fontId="14" fillId="0" borderId="27" xfId="0" applyFont="1" applyBorder="1"/>
    <xf numFmtId="0" fontId="13" fillId="0" borderId="24" xfId="0" applyFont="1" applyBorder="1"/>
    <xf numFmtId="0" fontId="4" fillId="7" borderId="5" xfId="0" applyFont="1" applyFill="1" applyBorder="1" applyAlignment="1">
      <alignment horizontal="center"/>
    </xf>
    <xf numFmtId="0" fontId="1" fillId="0" borderId="11" xfId="0" applyFont="1" applyBorder="1"/>
    <xf numFmtId="0" fontId="0" fillId="0" borderId="14" xfId="0" applyBorder="1"/>
    <xf numFmtId="0" fontId="0" fillId="0" borderId="20" xfId="0" applyBorder="1"/>
    <xf numFmtId="1" fontId="4" fillId="0" borderId="14" xfId="0" applyNumberFormat="1" applyFont="1" applyBorder="1" applyAlignment="1">
      <alignment horizontal="center" vertical="center" wrapText="1"/>
    </xf>
    <xf numFmtId="0" fontId="19" fillId="0" borderId="5" xfId="0" applyFont="1" applyBorder="1" applyAlignment="1">
      <alignment vertical="center"/>
    </xf>
    <xf numFmtId="0" fontId="0" fillId="0" borderId="20" xfId="0" applyBorder="1" applyAlignment="1">
      <alignment vertical="center"/>
    </xf>
    <xf numFmtId="0" fontId="11" fillId="0" borderId="11" xfId="0" applyFont="1" applyBorder="1" applyAlignment="1">
      <alignment vertical="center"/>
    </xf>
    <xf numFmtId="0" fontId="1" fillId="0" borderId="20" xfId="0" applyFont="1" applyBorder="1" applyAlignment="1">
      <alignment vertical="center"/>
    </xf>
    <xf numFmtId="0" fontId="11" fillId="0" borderId="20" xfId="0" applyFont="1" applyBorder="1" applyAlignment="1">
      <alignment vertical="center"/>
    </xf>
    <xf numFmtId="49" fontId="1" fillId="6" borderId="7" xfId="0" applyNumberFormat="1" applyFont="1" applyFill="1" applyBorder="1" applyAlignment="1">
      <alignment horizontal="center" vertical="center" wrapText="1"/>
    </xf>
    <xf numFmtId="0" fontId="0" fillId="7" borderId="20" xfId="0" applyFill="1" applyBorder="1"/>
    <xf numFmtId="0" fontId="14" fillId="0" borderId="8" xfId="0" applyFont="1" applyBorder="1"/>
    <xf numFmtId="0" fontId="14" fillId="0" borderId="35" xfId="0" applyFont="1" applyBorder="1"/>
    <xf numFmtId="0" fontId="0" fillId="0" borderId="8" xfId="0" applyBorder="1"/>
    <xf numFmtId="0" fontId="0" fillId="0" borderId="2" xfId="0" applyBorder="1"/>
    <xf numFmtId="0" fontId="1" fillId="0" borderId="0" xfId="0" applyFont="1" applyAlignment="1">
      <alignment wrapText="1"/>
    </xf>
    <xf numFmtId="0" fontId="1" fillId="0" borderId="0" xfId="0" applyFont="1" applyAlignment="1">
      <alignment horizontal="center" vertical="top" wrapText="1"/>
    </xf>
    <xf numFmtId="49" fontId="11" fillId="7" borderId="20" xfId="0" applyNumberFormat="1" applyFont="1" applyFill="1" applyBorder="1" applyAlignment="1">
      <alignment horizontal="center" vertical="center" wrapText="1"/>
    </xf>
    <xf numFmtId="3" fontId="2" fillId="0" borderId="0" xfId="0" applyNumberFormat="1" applyFont="1" applyAlignment="1">
      <alignment horizontal="center" vertical="center"/>
    </xf>
    <xf numFmtId="49" fontId="1" fillId="6" borderId="0" xfId="0" applyNumberFormat="1" applyFont="1" applyFill="1"/>
    <xf numFmtId="49" fontId="0" fillId="0" borderId="7" xfId="0" applyNumberFormat="1" applyBorder="1" applyAlignment="1">
      <alignment horizontal="center" vertical="center"/>
    </xf>
    <xf numFmtId="49" fontId="31" fillId="0" borderId="0" xfId="0" applyNumberFormat="1" applyFont="1" applyAlignment="1">
      <alignment horizontal="center" vertical="center" wrapText="1"/>
    </xf>
    <xf numFmtId="0" fontId="31" fillId="0" borderId="31" xfId="0" applyFont="1" applyBorder="1"/>
    <xf numFmtId="0" fontId="33" fillId="0" borderId="0" xfId="0" applyFont="1"/>
    <xf numFmtId="49" fontId="19" fillId="0" borderId="11" xfId="0" applyNumberFormat="1" applyFont="1" applyBorder="1" applyAlignment="1">
      <alignment vertical="center"/>
    </xf>
    <xf numFmtId="49" fontId="0" fillId="0" borderId="0" xfId="0" applyNumberFormat="1" applyAlignment="1">
      <alignment horizontal="center" vertical="center" wrapText="1"/>
    </xf>
    <xf numFmtId="49" fontId="7"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14" fillId="0" borderId="0" xfId="0" applyFont="1" applyAlignment="1">
      <alignment vertical="top"/>
    </xf>
    <xf numFmtId="0" fontId="31" fillId="0" borderId="5" xfId="0" applyFont="1" applyBorder="1"/>
    <xf numFmtId="0" fontId="45" fillId="0" borderId="5" xfId="0" applyFont="1" applyBorder="1" applyAlignment="1">
      <alignment vertical="center"/>
    </xf>
    <xf numFmtId="0" fontId="31" fillId="0" borderId="14" xfId="0" applyFont="1" applyBorder="1"/>
    <xf numFmtId="169" fontId="1" fillId="5" borderId="11" xfId="2" applyNumberFormat="1" applyFont="1" applyFill="1" applyBorder="1" applyAlignment="1" applyProtection="1">
      <alignment vertical="center" wrapText="1"/>
      <protection locked="0"/>
    </xf>
    <xf numFmtId="49" fontId="7" fillId="7" borderId="11" xfId="0" applyNumberFormat="1" applyFont="1" applyFill="1" applyBorder="1" applyAlignment="1">
      <alignment vertical="center" wrapText="1"/>
    </xf>
    <xf numFmtId="49" fontId="7" fillId="0" borderId="11" xfId="0" applyNumberFormat="1" applyFont="1" applyBorder="1" applyAlignment="1">
      <alignment vertical="center" wrapText="1"/>
    </xf>
    <xf numFmtId="49" fontId="1" fillId="5" borderId="11" xfId="0" applyNumberFormat="1" applyFont="1" applyFill="1" applyBorder="1" applyAlignment="1" applyProtection="1">
      <alignment horizontal="center" vertical="center" wrapText="1"/>
      <protection locked="0"/>
    </xf>
    <xf numFmtId="3" fontId="1" fillId="5" borderId="20" xfId="0" applyNumberFormat="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 fontId="1" fillId="5" borderId="11"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wrapText="1"/>
    </xf>
    <xf numFmtId="0" fontId="5" fillId="0" borderId="11" xfId="0" applyFont="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49" fontId="2" fillId="7" borderId="20"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49" fontId="14" fillId="7" borderId="20"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49" fontId="2" fillId="7" borderId="25" xfId="0" applyNumberFormat="1" applyFont="1" applyFill="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49" fontId="14" fillId="7" borderId="11" xfId="0" applyNumberFormat="1" applyFont="1" applyFill="1" applyBorder="1" applyAlignment="1">
      <alignment horizontal="center" vertical="center" textRotation="90" wrapText="1"/>
    </xf>
    <xf numFmtId="49" fontId="1" fillId="7" borderId="11" xfId="0" applyNumberFormat="1" applyFont="1" applyFill="1" applyBorder="1" applyAlignment="1">
      <alignment horizontal="center" vertical="center" wrapText="1"/>
    </xf>
    <xf numFmtId="0" fontId="0" fillId="7" borderId="11" xfId="0" applyFill="1" applyBorder="1" applyAlignment="1">
      <alignment horizontal="center" vertical="center" wrapText="1"/>
    </xf>
    <xf numFmtId="49" fontId="14" fillId="7" borderId="11" xfId="0" applyNumberFormat="1" applyFont="1" applyFill="1" applyBorder="1" applyAlignment="1">
      <alignment horizontal="center" vertical="center" wrapText="1"/>
    </xf>
    <xf numFmtId="49" fontId="7" fillId="7" borderId="24" xfId="0" applyNumberFormat="1" applyFont="1" applyFill="1" applyBorder="1" applyAlignment="1">
      <alignment horizontal="center" vertical="center" wrapText="1"/>
    </xf>
    <xf numFmtId="0" fontId="0" fillId="0" borderId="25" xfId="0" applyBorder="1" applyAlignment="1">
      <alignment vertical="center" wrapText="1"/>
    </xf>
    <xf numFmtId="0" fontId="0" fillId="0" borderId="28" xfId="0" applyBorder="1" applyAlignment="1">
      <alignment vertical="center" wrapText="1"/>
    </xf>
    <xf numFmtId="0" fontId="0" fillId="0" borderId="7" xfId="0" applyBorder="1" applyAlignment="1">
      <alignmen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49" fontId="19" fillId="0" borderId="20" xfId="0" applyNumberFormat="1" applyFont="1" applyBorder="1" applyAlignment="1">
      <alignment vertical="center" wrapText="1"/>
    </xf>
    <xf numFmtId="0" fontId="0" fillId="0" borderId="5" xfId="0" applyBorder="1" applyAlignment="1">
      <alignment vertical="center" wrapText="1"/>
    </xf>
    <xf numFmtId="0" fontId="0" fillId="0" borderId="5" xfId="0" applyBorder="1" applyAlignment="1">
      <alignment wrapText="1"/>
    </xf>
    <xf numFmtId="15" fontId="0" fillId="5" borderId="11" xfId="0" applyNumberFormat="1" applyFill="1" applyBorder="1" applyAlignment="1" applyProtection="1">
      <alignment horizontal="center" vertical="center" wrapText="1"/>
      <protection locked="0"/>
    </xf>
    <xf numFmtId="49" fontId="4" fillId="7" borderId="5" xfId="0" applyNumberFormat="1"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4" xfId="0" applyFont="1" applyFill="1" applyBorder="1" applyAlignment="1">
      <alignment horizontal="center" vertical="center" wrapText="1"/>
    </xf>
    <xf numFmtId="49" fontId="7" fillId="7" borderId="11" xfId="0" applyNumberFormat="1" applyFont="1" applyFill="1" applyBorder="1" applyAlignment="1">
      <alignment horizontal="center" vertical="center" wrapText="1"/>
    </xf>
    <xf numFmtId="49" fontId="0" fillId="5" borderId="11" xfId="0" applyNumberFormat="1" applyFill="1" applyBorder="1" applyAlignment="1" applyProtection="1">
      <alignment horizontal="center" vertical="center" wrapText="1"/>
      <protection locked="0"/>
    </xf>
    <xf numFmtId="1" fontId="4"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49" fontId="31" fillId="6" borderId="14" xfId="0" applyNumberFormat="1" applyFont="1" applyFill="1" applyBorder="1" applyAlignment="1" applyProtection="1">
      <alignment horizontal="center" vertical="center" wrapText="1"/>
    </xf>
    <xf numFmtId="49" fontId="31" fillId="6" borderId="20" xfId="0" applyNumberFormat="1" applyFont="1" applyFill="1" applyBorder="1" applyAlignment="1" applyProtection="1">
      <alignment horizontal="center" vertical="center" wrapText="1"/>
    </xf>
    <xf numFmtId="1" fontId="1" fillId="0" borderId="11" xfId="0" applyNumberFormat="1" applyFont="1" applyBorder="1" applyAlignment="1">
      <alignment horizontal="center" vertical="center" wrapText="1"/>
    </xf>
    <xf numFmtId="49" fontId="6" fillId="7" borderId="11"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textRotation="90" wrapText="1"/>
    </xf>
    <xf numFmtId="49" fontId="1" fillId="5" borderId="20" xfId="0" applyNumberFormat="1" applyFont="1" applyFill="1" applyBorder="1" applyAlignment="1" applyProtection="1">
      <alignment horizontal="center" vertical="center" wrapText="1"/>
      <protection locked="0"/>
    </xf>
    <xf numFmtId="49" fontId="1" fillId="5" borderId="20" xfId="0" applyNumberFormat="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1" fontId="0" fillId="5" borderId="20" xfId="0" applyNumberFormat="1" applyFill="1" applyBorder="1" applyAlignment="1" applyProtection="1">
      <alignment horizontal="center" vertical="center" wrapText="1"/>
      <protection locked="0"/>
    </xf>
    <xf numFmtId="1" fontId="0" fillId="5" borderId="5" xfId="0" applyNumberFormat="1" applyFill="1" applyBorder="1" applyAlignment="1" applyProtection="1">
      <alignment horizontal="center" vertical="center" wrapText="1"/>
      <protection locked="0"/>
    </xf>
    <xf numFmtId="1" fontId="0" fillId="5" borderId="14" xfId="0" applyNumberFormat="1"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1" fillId="0" borderId="20" xfId="0" applyFont="1" applyBorder="1" applyAlignment="1">
      <alignment vertical="center" wrapText="1"/>
    </xf>
    <xf numFmtId="0" fontId="0" fillId="0" borderId="14" xfId="0" applyBorder="1" applyAlignment="1">
      <alignment vertical="center" wrapText="1"/>
    </xf>
    <xf numFmtId="49" fontId="1" fillId="0" borderId="23" xfId="0" applyNumberFormat="1" applyFont="1" applyBorder="1" applyAlignment="1">
      <alignment horizontal="center" vertical="center" wrapText="1"/>
    </xf>
    <xf numFmtId="49" fontId="0" fillId="0" borderId="23" xfId="0" applyNumberFormat="1" applyBorder="1" applyAlignment="1">
      <alignment horizontal="center" vertical="center" wrapText="1"/>
    </xf>
    <xf numFmtId="49" fontId="3" fillId="0" borderId="23" xfId="0" applyNumberFormat="1" applyFont="1" applyBorder="1" applyAlignment="1" applyProtection="1">
      <alignment horizontal="center" vertical="center" wrapText="1"/>
      <protection locked="0"/>
    </xf>
    <xf numFmtId="169" fontId="19" fillId="5" borderId="11" xfId="2" applyNumberFormat="1" applyFont="1" applyFill="1" applyBorder="1" applyAlignment="1" applyProtection="1">
      <alignment vertical="center" wrapText="1"/>
      <protection locked="0"/>
    </xf>
    <xf numFmtId="0" fontId="0" fillId="0" borderId="11" xfId="0" applyBorder="1" applyAlignment="1" applyProtection="1">
      <alignment wrapText="1"/>
      <protection locked="0"/>
    </xf>
    <xf numFmtId="169" fontId="19" fillId="5" borderId="28" xfId="2" applyNumberFormat="1" applyFont="1" applyFill="1" applyBorder="1" applyAlignment="1" applyProtection="1">
      <alignment vertical="center" wrapText="1"/>
      <protection locked="0"/>
    </xf>
    <xf numFmtId="169" fontId="19" fillId="5" borderId="7" xfId="2" applyNumberFormat="1" applyFont="1" applyFill="1" applyBorder="1" applyAlignment="1" applyProtection="1">
      <alignment vertical="center" wrapText="1"/>
      <protection locked="0"/>
    </xf>
    <xf numFmtId="169" fontId="19" fillId="5" borderId="15" xfId="2" applyNumberFormat="1" applyFont="1" applyFill="1" applyBorder="1" applyAlignment="1" applyProtection="1">
      <alignment vertical="center" wrapText="1"/>
      <protection locked="0"/>
    </xf>
    <xf numFmtId="49" fontId="7" fillId="7"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3" fontId="43" fillId="6" borderId="0" xfId="0" applyNumberFormat="1" applyFont="1" applyFill="1" applyAlignment="1">
      <alignment horizontal="center"/>
    </xf>
    <xf numFmtId="49" fontId="19" fillId="5" borderId="7" xfId="0" applyNumberFormat="1"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5" borderId="7" xfId="0" applyFont="1" applyFill="1" applyBorder="1" applyAlignment="1" applyProtection="1">
      <alignment horizontal="center" vertical="center" wrapText="1"/>
      <protection locked="0"/>
    </xf>
    <xf numFmtId="49" fontId="30" fillId="5" borderId="7" xfId="3" applyNumberFormat="1" applyFill="1" applyBorder="1" applyAlignment="1" applyProtection="1">
      <alignment horizontal="center" vertical="center" wrapText="1"/>
      <protection locked="0"/>
    </xf>
    <xf numFmtId="49" fontId="1" fillId="5" borderId="7" xfId="0" applyNumberFormat="1" applyFont="1" applyFill="1" applyBorder="1" applyAlignment="1" applyProtection="1">
      <alignment horizontal="center" vertical="center" wrapText="1"/>
      <protection locked="0"/>
    </xf>
    <xf numFmtId="0" fontId="44" fillId="6" borderId="0" xfId="0" applyFont="1" applyFill="1" applyAlignment="1">
      <alignment horizontal="center" vertical="center" wrapText="1"/>
    </xf>
    <xf numFmtId="49" fontId="1" fillId="0" borderId="11" xfId="0" applyNumberFormat="1" applyFont="1" applyBorder="1" applyAlignment="1">
      <alignment vertical="center" wrapText="1"/>
    </xf>
    <xf numFmtId="169" fontId="19" fillId="0" borderId="11" xfId="2" applyNumberFormat="1" applyFont="1" applyBorder="1" applyAlignment="1">
      <alignment vertical="center" wrapText="1"/>
    </xf>
    <xf numFmtId="49" fontId="0" fillId="0" borderId="11" xfId="0" applyNumberFormat="1" applyBorder="1" applyAlignment="1">
      <alignment vertical="center" wrapText="1"/>
    </xf>
    <xf numFmtId="169" fontId="0" fillId="6" borderId="11" xfId="2" applyNumberFormat="1" applyFont="1" applyFill="1" applyBorder="1" applyAlignment="1">
      <alignment vertical="center" wrapText="1"/>
    </xf>
    <xf numFmtId="49" fontId="1" fillId="0" borderId="11" xfId="0" applyNumberFormat="1" applyFont="1" applyBorder="1" applyAlignment="1">
      <alignment horizontal="center" vertical="center" wrapText="1"/>
    </xf>
    <xf numFmtId="49" fontId="0" fillId="0" borderId="11" xfId="0" applyNumberFormat="1" applyBorder="1" applyAlignment="1">
      <alignment horizontal="center" vertical="center" wrapText="1"/>
    </xf>
    <xf numFmtId="1" fontId="19" fillId="5" borderId="7" xfId="0" applyNumberFormat="1" applyFont="1" applyFill="1" applyBorder="1" applyAlignment="1" applyProtection="1">
      <alignment horizontal="center" vertical="center" wrapText="1"/>
      <protection locked="0"/>
    </xf>
    <xf numFmtId="49" fontId="6" fillId="0" borderId="11" xfId="0" applyNumberFormat="1" applyFont="1" applyBorder="1" applyAlignment="1">
      <alignment horizontal="center" vertical="center" wrapText="1"/>
    </xf>
    <xf numFmtId="0" fontId="6" fillId="0" borderId="11" xfId="0" applyFont="1" applyBorder="1" applyAlignment="1">
      <alignment wrapText="1"/>
    </xf>
    <xf numFmtId="0" fontId="0" fillId="0" borderId="7" xfId="0" applyBorder="1" applyAlignment="1" applyProtection="1">
      <alignment horizontal="center" vertical="center" wrapText="1"/>
      <protection locked="0"/>
    </xf>
    <xf numFmtId="0" fontId="0" fillId="0" borderId="7" xfId="0" applyBorder="1" applyAlignment="1" applyProtection="1">
      <alignment horizontal="center" vertical="center" wrapText="1"/>
    </xf>
    <xf numFmtId="1" fontId="6" fillId="0" borderId="11" xfId="0" applyNumberFormat="1" applyFont="1" applyBorder="1" applyAlignment="1">
      <alignment horizontal="center" vertical="center" wrapText="1"/>
    </xf>
    <xf numFmtId="1" fontId="8" fillId="0" borderId="20" xfId="2" applyNumberFormat="1" applyFont="1" applyBorder="1" applyAlignment="1">
      <alignment horizontal="center" vertical="center" wrapText="1"/>
    </xf>
    <xf numFmtId="0" fontId="0" fillId="0" borderId="11" xfId="0" applyBorder="1" applyAlignment="1">
      <alignment wrapText="1"/>
    </xf>
    <xf numFmtId="169" fontId="9" fillId="6" borderId="20" xfId="2" applyNumberFormat="1" applyFont="1" applyFill="1" applyBorder="1" applyAlignment="1">
      <alignment horizontal="center" vertical="center" wrapText="1"/>
    </xf>
    <xf numFmtId="49" fontId="19" fillId="0" borderId="20" xfId="2"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14" xfId="0" applyNumberFormat="1" applyFont="1" applyBorder="1" applyAlignment="1">
      <alignment horizontal="center" vertical="center" wrapText="1"/>
    </xf>
    <xf numFmtId="2" fontId="8" fillId="0" borderId="20" xfId="2" applyNumberFormat="1" applyFont="1" applyBorder="1" applyAlignment="1">
      <alignment horizontal="center" vertical="center" wrapText="1"/>
    </xf>
    <xf numFmtId="2" fontId="0" fillId="0" borderId="5" xfId="0" applyNumberFormat="1" applyBorder="1" applyAlignment="1">
      <alignment horizontal="center" vertical="center" wrapText="1"/>
    </xf>
    <xf numFmtId="2" fontId="0" fillId="0" borderId="14" xfId="0" applyNumberFormat="1" applyBorder="1" applyAlignment="1">
      <alignment horizontal="center" vertical="center" wrapText="1"/>
    </xf>
    <xf numFmtId="1" fontId="4" fillId="6" borderId="11"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0" fontId="0" fillId="6" borderId="7" xfId="0" applyFill="1" applyBorder="1" applyAlignment="1">
      <alignment horizontal="center" vertical="center" wrapText="1"/>
    </xf>
    <xf numFmtId="3" fontId="19" fillId="6" borderId="7" xfId="0" applyNumberFormat="1" applyFont="1" applyFill="1" applyBorder="1" applyAlignment="1">
      <alignment horizontal="center" vertical="center" wrapText="1"/>
    </xf>
    <xf numFmtId="49" fontId="0" fillId="6" borderId="7" xfId="0" applyNumberFormat="1" applyFill="1" applyBorder="1" applyAlignment="1">
      <alignment horizontal="center" vertical="center" wrapText="1"/>
    </xf>
    <xf numFmtId="49" fontId="0" fillId="6" borderId="7" xfId="0" applyNumberFormat="1" applyFill="1" applyBorder="1" applyAlignment="1">
      <alignment horizontal="center" vertical="center"/>
    </xf>
    <xf numFmtId="166" fontId="1" fillId="6" borderId="7" xfId="0" applyNumberFormat="1" applyFont="1" applyFill="1" applyBorder="1" applyAlignment="1">
      <alignment horizontal="center" vertical="center" wrapText="1"/>
    </xf>
    <xf numFmtId="1" fontId="0" fillId="6" borderId="7" xfId="0" applyNumberFormat="1" applyFill="1" applyBorder="1" applyAlignment="1">
      <alignment horizontal="center" vertical="center" wrapText="1"/>
    </xf>
    <xf numFmtId="169" fontId="9" fillId="5" borderId="20" xfId="2" applyNumberFormat="1" applyFont="1" applyFill="1" applyBorder="1" applyAlignment="1" applyProtection="1">
      <alignment horizontal="center" vertical="center" wrapText="1"/>
      <protection locked="0"/>
    </xf>
    <xf numFmtId="0" fontId="0" fillId="0" borderId="14" xfId="0" applyBorder="1" applyAlignment="1" applyProtection="1">
      <alignment vertical="center" wrapText="1"/>
      <protection locked="0"/>
    </xf>
    <xf numFmtId="49" fontId="19" fillId="11" borderId="7" xfId="0" applyNumberFormat="1" applyFont="1" applyFill="1" applyBorder="1" applyAlignment="1" applyProtection="1">
      <alignment horizontal="center" vertical="center" wrapText="1"/>
      <protection locked="0"/>
    </xf>
    <xf numFmtId="0" fontId="19" fillId="11" borderId="7" xfId="0" applyFont="1"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166" fontId="19" fillId="11" borderId="7" xfId="0" applyNumberFormat="1" applyFont="1" applyFill="1" applyBorder="1" applyAlignment="1" applyProtection="1">
      <alignment horizontal="center" vertical="center" wrapText="1"/>
      <protection locked="0"/>
    </xf>
    <xf numFmtId="1" fontId="6" fillId="11" borderId="7" xfId="0" applyNumberFormat="1" applyFont="1" applyFill="1" applyBorder="1" applyAlignment="1" applyProtection="1">
      <alignment horizontal="center" vertical="center" wrapText="1"/>
      <protection locked="0"/>
    </xf>
    <xf numFmtId="49" fontId="33" fillId="6" borderId="25" xfId="0" applyNumberFormat="1" applyFont="1" applyFill="1" applyBorder="1" applyAlignment="1">
      <alignment horizontal="center" vertical="center" wrapText="1"/>
    </xf>
    <xf numFmtId="49" fontId="0" fillId="0" borderId="25" xfId="0" applyNumberFormat="1" applyBorder="1" applyAlignment="1">
      <alignment horizontal="center" vertical="center" wrapText="1"/>
    </xf>
    <xf numFmtId="169" fontId="6" fillId="0" borderId="7" xfId="0" applyNumberFormat="1" applyFont="1" applyBorder="1" applyAlignment="1">
      <alignment wrapText="1"/>
    </xf>
    <xf numFmtId="0" fontId="6" fillId="0" borderId="7" xfId="0" applyFont="1" applyBorder="1" applyAlignment="1">
      <alignment wrapText="1"/>
    </xf>
    <xf numFmtId="0" fontId="16" fillId="7" borderId="14" xfId="0" applyFont="1" applyFill="1" applyBorder="1" applyAlignment="1">
      <alignment horizontal="center" vertical="top" wrapText="1"/>
    </xf>
    <xf numFmtId="0" fontId="0" fillId="7" borderId="11" xfId="0" applyFill="1" applyBorder="1" applyAlignment="1">
      <alignment vertical="top" wrapText="1"/>
    </xf>
    <xf numFmtId="49" fontId="19" fillId="8" borderId="11" xfId="0" applyNumberFormat="1" applyFont="1" applyFill="1" applyBorder="1" applyAlignment="1">
      <alignment vertical="center" wrapText="1"/>
    </xf>
    <xf numFmtId="0" fontId="19" fillId="8" borderId="11" xfId="0" applyFont="1" applyFill="1" applyBorder="1" applyAlignment="1">
      <alignment wrapText="1"/>
    </xf>
    <xf numFmtId="169" fontId="11" fillId="6" borderId="11" xfId="2" applyNumberFormat="1" applyFont="1" applyFill="1" applyBorder="1" applyAlignment="1">
      <alignment horizontal="center" vertical="center" wrapText="1"/>
    </xf>
    <xf numFmtId="49" fontId="0" fillId="8" borderId="11" xfId="0" applyNumberFormat="1" applyFill="1" applyBorder="1" applyAlignment="1">
      <alignment vertical="center" wrapText="1"/>
    </xf>
    <xf numFmtId="49" fontId="1" fillId="0" borderId="14"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49" fontId="1" fillId="5" borderId="23" xfId="0" applyNumberFormat="1" applyFont="1" applyFill="1" applyBorder="1" applyAlignment="1" applyProtection="1">
      <alignment horizontal="center" vertical="center" wrapText="1"/>
      <protection locked="0"/>
    </xf>
    <xf numFmtId="49" fontId="0" fillId="5" borderId="23" xfId="0" applyNumberFormat="1" applyFill="1" applyBorder="1" applyAlignment="1" applyProtection="1">
      <alignment horizontal="center" vertical="center" wrapText="1"/>
      <protection locked="0"/>
    </xf>
    <xf numFmtId="49" fontId="1" fillId="0" borderId="25" xfId="0" applyNumberFormat="1" applyFont="1" applyBorder="1" applyAlignment="1">
      <alignment horizontal="center" vertical="center" wrapText="1"/>
    </xf>
    <xf numFmtId="49" fontId="0" fillId="0" borderId="26"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11" fillId="7" borderId="20" xfId="0" applyNumberFormat="1" applyFont="1" applyFill="1" applyBorder="1" applyAlignment="1">
      <alignment horizontal="center" vertical="center" wrapText="1"/>
    </xf>
    <xf numFmtId="49" fontId="11" fillId="7" borderId="5" xfId="0" applyNumberFormat="1" applyFont="1" applyFill="1" applyBorder="1" applyAlignment="1">
      <alignment horizontal="center" vertical="center" wrapText="1"/>
    </xf>
    <xf numFmtId="49" fontId="11" fillId="7" borderId="14" xfId="0" applyNumberFormat="1" applyFont="1" applyFill="1" applyBorder="1" applyAlignment="1">
      <alignment horizontal="center" vertical="center" wrapText="1"/>
    </xf>
    <xf numFmtId="0" fontId="19" fillId="8" borderId="11" xfId="0" applyFont="1" applyFill="1" applyBorder="1" applyAlignment="1">
      <alignment vertical="center" wrapText="1"/>
    </xf>
    <xf numFmtId="169" fontId="19" fillId="5" borderId="11" xfId="2" applyNumberFormat="1" applyFont="1" applyFill="1" applyBorder="1" applyAlignment="1" applyProtection="1">
      <alignment horizontal="center" vertical="center" wrapText="1"/>
      <protection locked="0"/>
    </xf>
    <xf numFmtId="166" fontId="19" fillId="5" borderId="11" xfId="0" applyNumberFormat="1" applyFont="1" applyFill="1" applyBorder="1" applyAlignment="1" applyProtection="1">
      <alignment horizontal="center" vertical="center" wrapText="1"/>
      <protection locked="0"/>
    </xf>
    <xf numFmtId="166" fontId="19" fillId="5" borderId="11" xfId="0" applyNumberFormat="1" applyFont="1" applyFill="1" applyBorder="1" applyAlignment="1" applyProtection="1">
      <alignment wrapText="1"/>
      <protection locked="0"/>
    </xf>
    <xf numFmtId="1" fontId="19" fillId="5" borderId="11" xfId="0" applyNumberFormat="1" applyFont="1" applyFill="1" applyBorder="1" applyAlignment="1" applyProtection="1">
      <alignment horizontal="center" vertical="center" wrapText="1"/>
      <protection locked="0"/>
    </xf>
    <xf numFmtId="49" fontId="19" fillId="9" borderId="11" xfId="0" applyNumberFormat="1" applyFont="1" applyFill="1" applyBorder="1" applyAlignment="1">
      <alignment vertical="center" wrapText="1"/>
    </xf>
    <xf numFmtId="0" fontId="19" fillId="9" borderId="11" xfId="0" applyFont="1" applyFill="1" applyBorder="1" applyAlignment="1">
      <alignment vertical="center" wrapText="1"/>
    </xf>
    <xf numFmtId="169" fontId="11" fillId="5" borderId="11" xfId="2" applyNumberFormat="1" applyFont="1" applyFill="1" applyBorder="1" applyAlignment="1" applyProtection="1">
      <alignment horizontal="center" vertical="center" wrapText="1"/>
      <protection locked="0"/>
    </xf>
    <xf numFmtId="169" fontId="19" fillId="5" borderId="20" xfId="2" applyNumberFormat="1" applyFont="1" applyFill="1" applyBorder="1" applyAlignment="1" applyProtection="1">
      <alignment vertical="center" wrapText="1"/>
      <protection locked="0"/>
    </xf>
    <xf numFmtId="169" fontId="19" fillId="5" borderId="5" xfId="2" applyNumberFormat="1" applyFont="1" applyFill="1" applyBorder="1" applyAlignment="1" applyProtection="1">
      <alignment vertical="center" wrapText="1"/>
      <protection locked="0"/>
    </xf>
    <xf numFmtId="169" fontId="19" fillId="5" borderId="14" xfId="2" applyNumberFormat="1" applyFont="1" applyFill="1" applyBorder="1" applyAlignment="1" applyProtection="1">
      <alignment vertical="center" wrapText="1"/>
      <protection locked="0"/>
    </xf>
    <xf numFmtId="49" fontId="19" fillId="0" borderId="11" xfId="0" applyNumberFormat="1" applyFont="1" applyBorder="1" applyAlignment="1">
      <alignment vertical="center" wrapText="1"/>
    </xf>
    <xf numFmtId="170" fontId="34" fillId="0" borderId="5" xfId="0" applyNumberFormat="1" applyFont="1" applyBorder="1" applyAlignment="1">
      <alignment horizontal="center" vertical="center" wrapText="1"/>
    </xf>
    <xf numFmtId="170" fontId="35" fillId="0" borderId="5" xfId="0" applyNumberFormat="1" applyFont="1" applyBorder="1" applyAlignment="1">
      <alignment horizontal="center" vertical="center" wrapText="1"/>
    </xf>
    <xf numFmtId="170" fontId="35" fillId="0" borderId="14" xfId="0" applyNumberFormat="1" applyFont="1" applyBorder="1" applyAlignment="1">
      <alignment horizontal="center" vertical="center" wrapText="1"/>
    </xf>
    <xf numFmtId="49" fontId="19" fillId="0" borderId="5" xfId="0" applyNumberFormat="1" applyFont="1" applyBorder="1" applyAlignment="1">
      <alignment vertical="center" wrapText="1"/>
    </xf>
    <xf numFmtId="49" fontId="19" fillId="0" borderId="14" xfId="0" applyNumberFormat="1" applyFont="1" applyBorder="1" applyAlignment="1">
      <alignment vertical="center" wrapText="1"/>
    </xf>
    <xf numFmtId="49" fontId="19" fillId="5" borderId="11" xfId="0" applyNumberFormat="1" applyFont="1" applyFill="1" applyBorder="1" applyAlignment="1" applyProtection="1">
      <alignment horizontal="center" vertical="center" wrapText="1"/>
      <protection locked="0"/>
    </xf>
    <xf numFmtId="0" fontId="19" fillId="5" borderId="20"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166" fontId="0" fillId="5" borderId="11" xfId="0" applyNumberFormat="1" applyFill="1" applyBorder="1" applyAlignment="1" applyProtection="1">
      <alignment horizontal="center" vertical="center" wrapText="1"/>
      <protection locked="0"/>
    </xf>
    <xf numFmtId="169" fontId="8" fillId="6" borderId="11" xfId="2" applyNumberFormat="1" applyFont="1" applyFill="1" applyBorder="1" applyAlignment="1" applyProtection="1">
      <alignment vertical="center" wrapText="1"/>
    </xf>
    <xf numFmtId="49" fontId="19" fillId="5" borderId="11" xfId="0" applyNumberFormat="1" applyFont="1" applyFill="1" applyBorder="1" applyAlignment="1" applyProtection="1">
      <alignment vertical="center" wrapText="1"/>
      <protection locked="0"/>
    </xf>
    <xf numFmtId="169" fontId="11" fillId="6" borderId="20" xfId="2" applyNumberFormat="1" applyFont="1" applyFill="1" applyBorder="1" applyAlignment="1" applyProtection="1">
      <alignment vertical="center" wrapText="1"/>
    </xf>
    <xf numFmtId="169" fontId="11" fillId="6" borderId="5" xfId="2" applyNumberFormat="1" applyFont="1" applyFill="1" applyBorder="1" applyAlignment="1" applyProtection="1">
      <alignment vertical="center" wrapText="1"/>
    </xf>
    <xf numFmtId="169" fontId="11" fillId="6" borderId="14" xfId="2" applyNumberFormat="1" applyFont="1" applyFill="1" applyBorder="1" applyAlignment="1" applyProtection="1">
      <alignment vertical="center" wrapText="1"/>
    </xf>
    <xf numFmtId="0" fontId="0" fillId="7" borderId="5" xfId="0" applyFill="1" applyBorder="1" applyAlignment="1">
      <alignment horizontal="center" vertical="center" wrapText="1"/>
    </xf>
    <xf numFmtId="49" fontId="6" fillId="0" borderId="11" xfId="0" applyNumberFormat="1" applyFont="1" applyBorder="1" applyAlignment="1">
      <alignment horizontal="justify" vertical="justify" wrapText="1"/>
    </xf>
    <xf numFmtId="0" fontId="6" fillId="0" borderId="11" xfId="0" applyFont="1" applyBorder="1" applyAlignment="1">
      <alignment horizontal="justify" vertical="justify" wrapText="1"/>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49" fontId="5" fillId="0" borderId="2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11" fontId="0" fillId="0" borderId="25" xfId="0" applyNumberFormat="1" applyBorder="1" applyAlignment="1">
      <alignment horizontal="center" vertical="center" wrapText="1"/>
    </xf>
    <xf numFmtId="49" fontId="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3" fontId="19" fillId="0" borderId="7" xfId="0" applyNumberFormat="1" applyFont="1" applyBorder="1" applyAlignment="1">
      <alignment horizontal="center" vertical="center" wrapText="1"/>
    </xf>
    <xf numFmtId="11" fontId="1" fillId="0" borderId="25"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5"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41" fillId="2" borderId="0" xfId="0" applyNumberFormat="1" applyFont="1" applyFill="1" applyAlignment="1">
      <alignment horizontal="center" vertical="center" wrapText="1"/>
    </xf>
    <xf numFmtId="0" fontId="31" fillId="0" borderId="0" xfId="0" applyFont="1" applyAlignment="1">
      <alignment wrapText="1"/>
    </xf>
    <xf numFmtId="49" fontId="11" fillId="7" borderId="11" xfId="0" applyNumberFormat="1" applyFont="1" applyFill="1" applyBorder="1" applyAlignment="1">
      <alignment horizontal="center" vertical="center" wrapText="1"/>
    </xf>
    <xf numFmtId="49" fontId="0" fillId="0" borderId="23" xfId="0" applyNumberFormat="1" applyBorder="1" applyAlignment="1">
      <alignment vertical="center" wrapText="1"/>
    </xf>
    <xf numFmtId="49" fontId="1" fillId="0" borderId="24" xfId="0" applyNumberFormat="1" applyFont="1" applyBorder="1" applyAlignment="1">
      <alignment vertical="center" wrapText="1"/>
    </xf>
    <xf numFmtId="49" fontId="0" fillId="0" borderId="25" xfId="0" applyNumberFormat="1" applyBorder="1" applyAlignment="1">
      <alignment vertical="center" wrapText="1"/>
    </xf>
    <xf numFmtId="49" fontId="0" fillId="0" borderId="26" xfId="0" applyNumberFormat="1" applyBorder="1" applyAlignment="1">
      <alignment vertical="center" wrapText="1"/>
    </xf>
    <xf numFmtId="0" fontId="0" fillId="0" borderId="15" xfId="0" applyBorder="1" applyAlignment="1">
      <alignment vertical="center" wrapText="1"/>
    </xf>
    <xf numFmtId="49" fontId="19" fillId="5" borderId="24" xfId="0" applyNumberFormat="1" applyFont="1" applyFill="1" applyBorder="1" applyAlignment="1" applyProtection="1">
      <alignment horizontal="center" vertical="center" wrapText="1"/>
      <protection locked="0"/>
    </xf>
    <xf numFmtId="49" fontId="19" fillId="5" borderId="25" xfId="0" applyNumberFormat="1" applyFont="1" applyFill="1" applyBorder="1" applyAlignment="1" applyProtection="1">
      <alignment horizontal="center" vertical="center" wrapText="1"/>
      <protection locked="0"/>
    </xf>
    <xf numFmtId="49" fontId="19" fillId="5" borderId="26" xfId="0" applyNumberFormat="1" applyFont="1" applyFill="1" applyBorder="1" applyAlignment="1" applyProtection="1">
      <alignment horizontal="center" vertical="center" wrapText="1"/>
      <protection locked="0"/>
    </xf>
    <xf numFmtId="0" fontId="19" fillId="5" borderId="28" xfId="0" applyFont="1" applyFill="1" applyBorder="1" applyAlignment="1" applyProtection="1">
      <alignment horizontal="center" vertical="center" wrapText="1"/>
      <protection locked="0"/>
    </xf>
    <xf numFmtId="0" fontId="19" fillId="5" borderId="15" xfId="0" applyFont="1" applyFill="1" applyBorder="1" applyAlignment="1" applyProtection="1">
      <alignment horizontal="center" vertical="center" wrapText="1"/>
      <protection locked="0"/>
    </xf>
    <xf numFmtId="49" fontId="6" fillId="0" borderId="24" xfId="0" applyNumberFormat="1" applyFont="1" applyBorder="1" applyAlignment="1">
      <alignment horizontal="justify" vertical="justify" wrapText="1"/>
    </xf>
    <xf numFmtId="49" fontId="6" fillId="0" borderId="25" xfId="0" applyNumberFormat="1" applyFont="1" applyBorder="1" applyAlignment="1">
      <alignment horizontal="justify" vertical="justify" wrapText="1"/>
    </xf>
    <xf numFmtId="49" fontId="6" fillId="0" borderId="26" xfId="0" applyNumberFormat="1" applyFont="1" applyBorder="1" applyAlignment="1">
      <alignment horizontal="justify" vertical="justify" wrapText="1"/>
    </xf>
    <xf numFmtId="49" fontId="6" fillId="0" borderId="27" xfId="0" applyNumberFormat="1" applyFont="1" applyBorder="1" applyAlignment="1">
      <alignment horizontal="justify" vertical="justify" wrapText="1"/>
    </xf>
    <xf numFmtId="49" fontId="6" fillId="0" borderId="0" xfId="0" applyNumberFormat="1" applyFont="1" applyAlignment="1">
      <alignment horizontal="justify" vertical="justify" wrapText="1"/>
    </xf>
    <xf numFmtId="49" fontId="6" fillId="0" borderId="16" xfId="0" applyNumberFormat="1" applyFont="1" applyBorder="1" applyAlignment="1">
      <alignment horizontal="justify" vertical="justify" wrapText="1"/>
    </xf>
    <xf numFmtId="49" fontId="6" fillId="0" borderId="28" xfId="0" applyNumberFormat="1" applyFont="1" applyBorder="1" applyAlignment="1">
      <alignment horizontal="justify" vertical="justify" wrapText="1"/>
    </xf>
    <xf numFmtId="49" fontId="6" fillId="0" borderId="7" xfId="0" applyNumberFormat="1" applyFont="1" applyBorder="1" applyAlignment="1">
      <alignment horizontal="justify" vertical="justify" wrapText="1"/>
    </xf>
    <xf numFmtId="49" fontId="6" fillId="0" borderId="15" xfId="0" applyNumberFormat="1" applyFont="1" applyBorder="1" applyAlignment="1">
      <alignment horizontal="justify" vertical="justify" wrapText="1"/>
    </xf>
    <xf numFmtId="49" fontId="11" fillId="6" borderId="7" xfId="0" applyNumberFormat="1" applyFont="1" applyFill="1" applyBorder="1" applyAlignment="1">
      <alignment horizontal="center" vertical="center" wrapText="1"/>
    </xf>
    <xf numFmtId="49" fontId="4" fillId="6" borderId="7" xfId="0" applyNumberFormat="1" applyFont="1" applyFill="1" applyBorder="1" applyAlignment="1">
      <alignment horizontal="center" vertical="center" wrapText="1"/>
    </xf>
    <xf numFmtId="0" fontId="0" fillId="0" borderId="11" xfId="0" applyBorder="1" applyAlignment="1">
      <alignment vertical="center" wrapText="1"/>
    </xf>
    <xf numFmtId="49" fontId="59" fillId="0" borderId="0" xfId="0" applyNumberFormat="1" applyFont="1" applyAlignment="1">
      <alignment horizontal="center" vertical="center" wrapText="1"/>
    </xf>
    <xf numFmtId="0" fontId="59" fillId="0" borderId="0" xfId="0" applyFont="1" applyAlignment="1">
      <alignment horizontal="center" vertical="center" wrapText="1"/>
    </xf>
    <xf numFmtId="49" fontId="7" fillId="0" borderId="0" xfId="0" applyNumberFormat="1" applyFont="1" applyAlignment="1">
      <alignment horizontal="center" vertical="center" wrapText="1"/>
    </xf>
    <xf numFmtId="0" fontId="0" fillId="0" borderId="14" xfId="0" applyBorder="1" applyAlignment="1">
      <alignment wrapText="1"/>
    </xf>
    <xf numFmtId="49" fontId="1" fillId="0" borderId="17" xfId="0" applyNumberFormat="1" applyFont="1" applyBorder="1" applyAlignment="1">
      <alignment vertical="center" wrapText="1"/>
    </xf>
    <xf numFmtId="169" fontId="6" fillId="0" borderId="17" xfId="2" applyNumberFormat="1" applyFont="1" applyBorder="1" applyAlignment="1">
      <alignment vertical="center" wrapText="1"/>
    </xf>
    <xf numFmtId="49" fontId="2" fillId="6" borderId="24" xfId="0" applyNumberFormat="1" applyFont="1" applyFill="1" applyBorder="1" applyAlignment="1">
      <alignment horizontal="justify" vertical="justify" wrapText="1"/>
    </xf>
    <xf numFmtId="0" fontId="2" fillId="0" borderId="25" xfId="0" applyFont="1" applyBorder="1" applyAlignment="1">
      <alignment horizontal="justify" vertical="justify" wrapText="1"/>
    </xf>
    <xf numFmtId="0" fontId="2" fillId="0" borderId="26" xfId="0" applyFont="1" applyBorder="1" applyAlignment="1">
      <alignment horizontal="justify" vertical="justify" wrapText="1"/>
    </xf>
    <xf numFmtId="0" fontId="2" fillId="0" borderId="27" xfId="0" applyFont="1" applyBorder="1" applyAlignment="1">
      <alignment horizontal="justify" vertical="justify" wrapText="1"/>
    </xf>
    <xf numFmtId="0" fontId="2" fillId="0" borderId="0" xfId="0" applyFont="1" applyAlignment="1">
      <alignment horizontal="justify" vertical="justify" wrapText="1"/>
    </xf>
    <xf numFmtId="0" fontId="2" fillId="0" borderId="16" xfId="0" applyFont="1" applyBorder="1" applyAlignment="1">
      <alignment horizontal="justify" vertical="justify" wrapText="1"/>
    </xf>
    <xf numFmtId="0" fontId="2" fillId="0" borderId="28" xfId="0" applyFont="1" applyBorder="1" applyAlignment="1">
      <alignment horizontal="justify" vertical="justify" wrapText="1"/>
    </xf>
    <xf numFmtId="0" fontId="2" fillId="0" borderId="7" xfId="0" applyFont="1" applyBorder="1" applyAlignment="1">
      <alignment horizontal="justify" vertical="justify" wrapText="1"/>
    </xf>
    <xf numFmtId="0" fontId="2" fillId="0" borderId="15" xfId="0" applyFont="1" applyBorder="1" applyAlignment="1">
      <alignment horizontal="justify" vertical="justify" wrapText="1"/>
    </xf>
    <xf numFmtId="49" fontId="0" fillId="0" borderId="0" xfId="0" applyNumberFormat="1" applyAlignment="1">
      <alignment horizontal="center" wrapText="1"/>
    </xf>
    <xf numFmtId="49" fontId="0" fillId="0" borderId="0" xfId="0" applyNumberFormat="1" applyAlignment="1">
      <alignment wrapText="1"/>
    </xf>
    <xf numFmtId="49" fontId="4" fillId="0" borderId="0" xfId="0" applyNumberFormat="1" applyFont="1" applyAlignment="1">
      <alignment horizontal="right" wrapText="1"/>
    </xf>
    <xf numFmtId="3" fontId="0" fillId="0" borderId="0" xfId="0" applyNumberFormat="1" applyAlignment="1">
      <alignment horizontal="center" vertical="center" wrapText="1"/>
    </xf>
    <xf numFmtId="3" fontId="0" fillId="0" borderId="0" xfId="0" applyNumberFormat="1" applyAlignment="1">
      <alignment wrapText="1"/>
    </xf>
    <xf numFmtId="0" fontId="0" fillId="0" borderId="0" xfId="0" applyAlignment="1">
      <alignment wrapText="1"/>
    </xf>
    <xf numFmtId="49" fontId="1" fillId="0" borderId="0" xfId="0" applyNumberFormat="1" applyFont="1" applyAlignment="1">
      <alignment horizontal="justify" wrapText="1"/>
    </xf>
    <xf numFmtId="49" fontId="0" fillId="0" borderId="0" xfId="0" applyNumberFormat="1" applyAlignment="1">
      <alignment horizontal="justify" wrapText="1"/>
    </xf>
    <xf numFmtId="49" fontId="1" fillId="0" borderId="0" xfId="0" applyNumberFormat="1" applyFont="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16" xfId="0" applyBorder="1" applyAlignment="1">
      <alignment wrapText="1"/>
    </xf>
    <xf numFmtId="0" fontId="0" fillId="0" borderId="28" xfId="0" applyBorder="1" applyAlignment="1">
      <alignment wrapText="1"/>
    </xf>
    <xf numFmtId="0" fontId="0" fillId="0" borderId="7" xfId="0" applyBorder="1" applyAlignment="1">
      <alignment wrapText="1"/>
    </xf>
    <xf numFmtId="0" fontId="0" fillId="0" borderId="15" xfId="0" applyBorder="1" applyAlignment="1">
      <alignment wrapText="1"/>
    </xf>
    <xf numFmtId="49" fontId="0" fillId="0" borderId="24" xfId="0" applyNumberFormat="1" applyBorder="1" applyAlignment="1">
      <alignment wrapText="1"/>
    </xf>
    <xf numFmtId="49" fontId="0" fillId="0" borderId="25" xfId="0" applyNumberFormat="1" applyBorder="1" applyAlignment="1">
      <alignment wrapText="1"/>
    </xf>
    <xf numFmtId="49" fontId="0" fillId="0" borderId="26" xfId="0" applyNumberFormat="1" applyBorder="1" applyAlignment="1">
      <alignment wrapText="1"/>
    </xf>
    <xf numFmtId="49" fontId="0" fillId="0" borderId="27" xfId="0" applyNumberFormat="1" applyBorder="1" applyAlignment="1">
      <alignment wrapText="1"/>
    </xf>
    <xf numFmtId="49" fontId="0" fillId="0" borderId="16" xfId="0" applyNumberFormat="1" applyBorder="1" applyAlignment="1">
      <alignment wrapText="1"/>
    </xf>
    <xf numFmtId="49" fontId="0" fillId="0" borderId="28" xfId="0" applyNumberFormat="1" applyBorder="1" applyAlignment="1">
      <alignment wrapText="1"/>
    </xf>
    <xf numFmtId="49" fontId="0" fillId="0" borderId="7" xfId="0" applyNumberFormat="1" applyBorder="1" applyAlignment="1">
      <alignment wrapText="1"/>
    </xf>
    <xf numFmtId="49" fontId="0" fillId="0" borderId="15" xfId="0" applyNumberFormat="1" applyBorder="1" applyAlignment="1">
      <alignment wrapText="1"/>
    </xf>
    <xf numFmtId="49" fontId="1" fillId="3" borderId="32" xfId="0" applyNumberFormat="1" applyFont="1" applyFill="1" applyBorder="1" applyAlignment="1" applyProtection="1">
      <alignment wrapText="1"/>
      <protection locked="0"/>
    </xf>
    <xf numFmtId="49" fontId="0" fillId="3" borderId="32" xfId="0" applyNumberFormat="1" applyFill="1" applyBorder="1" applyAlignment="1" applyProtection="1">
      <alignment wrapText="1"/>
      <protection locked="0"/>
    </xf>
    <xf numFmtId="49" fontId="1" fillId="6" borderId="0" xfId="0" applyNumberFormat="1" applyFont="1" applyFill="1" applyAlignment="1">
      <alignment wrapText="1"/>
    </xf>
    <xf numFmtId="0" fontId="1" fillId="0" borderId="0" xfId="0" applyFont="1" applyAlignment="1">
      <alignment wrapText="1"/>
    </xf>
    <xf numFmtId="49" fontId="4" fillId="6" borderId="7" xfId="0" applyNumberFormat="1" applyFont="1" applyFill="1" applyBorder="1" applyAlignment="1">
      <alignment horizontal="center" wrapText="1"/>
    </xf>
    <xf numFmtId="0" fontId="4" fillId="6" borderId="7" xfId="0" applyFont="1" applyFill="1" applyBorder="1" applyAlignment="1">
      <alignment horizontal="center" wrapText="1"/>
    </xf>
    <xf numFmtId="49" fontId="1" fillId="6" borderId="0" xfId="0" applyNumberFormat="1" applyFont="1" applyFill="1" applyAlignment="1">
      <alignment horizontal="right" wrapText="1"/>
    </xf>
    <xf numFmtId="0" fontId="0" fillId="0" borderId="0" xfId="0" applyAlignment="1">
      <alignment horizontal="right" wrapText="1"/>
    </xf>
    <xf numFmtId="49" fontId="4" fillId="7" borderId="24" xfId="0" applyNumberFormat="1" applyFont="1" applyFill="1" applyBorder="1" applyAlignment="1">
      <alignment horizontal="center" wrapText="1"/>
    </xf>
    <xf numFmtId="49" fontId="4" fillId="7" borderId="25" xfId="0" applyNumberFormat="1" applyFont="1" applyFill="1" applyBorder="1" applyAlignment="1">
      <alignment horizontal="center" wrapText="1"/>
    </xf>
    <xf numFmtId="49" fontId="4" fillId="7" borderId="26" xfId="0" applyNumberFormat="1" applyFont="1" applyFill="1" applyBorder="1" applyAlignment="1">
      <alignment horizontal="center" wrapText="1"/>
    </xf>
    <xf numFmtId="49" fontId="1" fillId="0" borderId="27" xfId="0" applyNumberFormat="1" applyFont="1" applyBorder="1" applyAlignment="1">
      <alignment horizontal="center" wrapText="1"/>
    </xf>
    <xf numFmtId="49" fontId="1" fillId="0" borderId="0" xfId="0" applyNumberFormat="1" applyFont="1" applyAlignment="1">
      <alignment horizontal="center" wrapText="1"/>
    </xf>
    <xf numFmtId="49" fontId="1" fillId="0" borderId="16" xfId="0" applyNumberFormat="1" applyFont="1" applyBorder="1" applyAlignment="1">
      <alignment horizontal="center" wrapText="1"/>
    </xf>
    <xf numFmtId="0" fontId="1" fillId="0" borderId="28" xfId="0" applyFont="1" applyBorder="1" applyAlignment="1">
      <alignment horizontal="center" wrapText="1"/>
    </xf>
    <xf numFmtId="0" fontId="1" fillId="0" borderId="7" xfId="0" applyFont="1" applyBorder="1" applyAlignment="1">
      <alignment horizontal="center" wrapText="1"/>
    </xf>
    <xf numFmtId="0" fontId="1" fillId="0" borderId="15" xfId="0" applyFont="1" applyBorder="1" applyAlignment="1">
      <alignment horizontal="center" wrapText="1"/>
    </xf>
    <xf numFmtId="49" fontId="1" fillId="6" borderId="0" xfId="0" applyNumberFormat="1" applyFont="1" applyFill="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49" fontId="7" fillId="0" borderId="0" xfId="0" applyNumberFormat="1" applyFont="1" applyAlignment="1">
      <alignment horizontal="center" wrapText="1"/>
    </xf>
    <xf numFmtId="49" fontId="18" fillId="0" borderId="0" xfId="0" applyNumberFormat="1" applyFont="1" applyAlignment="1">
      <alignment horizontal="center" wrapText="1"/>
    </xf>
    <xf numFmtId="49" fontId="0" fillId="0" borderId="0" xfId="0" applyNumberFormat="1" applyAlignment="1">
      <alignment horizontal="right" wrapText="1"/>
    </xf>
    <xf numFmtId="49" fontId="12" fillId="0" borderId="0" xfId="0" applyNumberFormat="1" applyFont="1" applyAlignment="1">
      <alignment horizontal="center" wrapText="1"/>
    </xf>
    <xf numFmtId="166" fontId="0" fillId="0" borderId="7" xfId="0" applyNumberFormat="1" applyBorder="1" applyAlignment="1">
      <alignment horizontal="center" vertical="center" wrapText="1"/>
    </xf>
    <xf numFmtId="49" fontId="1" fillId="0" borderId="0" xfId="0" applyNumberFormat="1" applyFont="1" applyAlignment="1">
      <alignment horizontal="right" wrapText="1"/>
    </xf>
    <xf numFmtId="0" fontId="0" fillId="10" borderId="7" xfId="0" applyFill="1" applyBorder="1" applyAlignment="1" applyProtection="1">
      <alignment horizontal="center" vertical="center"/>
      <protection locked="0"/>
    </xf>
    <xf numFmtId="3" fontId="0" fillId="0" borderId="7" xfId="0" applyNumberFormat="1" applyBorder="1" applyAlignment="1">
      <alignment horizontal="center" vertical="center" wrapText="1"/>
    </xf>
    <xf numFmtId="0" fontId="1" fillId="0" borderId="0" xfId="0" applyFont="1" applyAlignment="1">
      <alignment horizontal="center" vertical="justify" wrapText="1"/>
    </xf>
    <xf numFmtId="0" fontId="0" fillId="0" borderId="0" xfId="0" applyAlignment="1">
      <alignment horizontal="center" vertical="justify" wrapText="1"/>
    </xf>
    <xf numFmtId="49" fontId="1" fillId="3" borderId="7" xfId="0" applyNumberFormat="1" applyFont="1" applyFill="1" applyBorder="1" applyAlignment="1" applyProtection="1">
      <alignment horizontal="center" wrapText="1"/>
      <protection locked="0"/>
    </xf>
    <xf numFmtId="3" fontId="47" fillId="0" borderId="7" xfId="0" applyNumberFormat="1" applyFont="1" applyBorder="1" applyAlignment="1">
      <alignment horizontal="center" vertical="center" wrapText="1"/>
    </xf>
    <xf numFmtId="0" fontId="47" fillId="0" borderId="7" xfId="0" applyFont="1" applyBorder="1" applyAlignment="1">
      <alignment horizontal="center" vertical="center" wrapText="1"/>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0" fillId="6" borderId="7" xfId="0" applyNumberFormat="1" applyFill="1" applyBorder="1" applyAlignment="1">
      <alignment horizontal="center" vertical="center" wrapText="1"/>
    </xf>
    <xf numFmtId="0" fontId="4" fillId="7" borderId="11" xfId="0" applyFont="1" applyFill="1" applyBorder="1" applyAlignment="1">
      <alignment horizontal="center" wrapText="1"/>
    </xf>
    <xf numFmtId="0" fontId="4" fillId="7" borderId="20" xfId="0" applyFont="1" applyFill="1" applyBorder="1" applyAlignment="1">
      <alignment horizontal="center" wrapText="1"/>
    </xf>
    <xf numFmtId="0" fontId="0" fillId="0" borderId="5" xfId="0" applyBorder="1" applyAlignment="1">
      <alignment horizontal="center" wrapText="1"/>
    </xf>
    <xf numFmtId="49" fontId="4" fillId="10" borderId="11" xfId="0" applyNumberFormat="1" applyFont="1" applyFill="1" applyBorder="1" applyAlignment="1" applyProtection="1">
      <alignment horizontal="center" vertical="center" wrapText="1"/>
      <protection locked="0"/>
    </xf>
    <xf numFmtId="49" fontId="0" fillId="10" borderId="11" xfId="0" applyNumberFormat="1" applyFill="1" applyBorder="1" applyAlignment="1" applyProtection="1">
      <alignment horizontal="center" vertical="center" wrapText="1"/>
      <protection locked="0"/>
    </xf>
    <xf numFmtId="49" fontId="14" fillId="6" borderId="0" xfId="0" applyNumberFormat="1" applyFont="1" applyFill="1" applyAlignment="1">
      <alignment wrapText="1"/>
    </xf>
    <xf numFmtId="0" fontId="14" fillId="0" borderId="0" xfId="0" applyFont="1" applyAlignment="1">
      <alignment wrapText="1"/>
    </xf>
    <xf numFmtId="0" fontId="1" fillId="6" borderId="11" xfId="0" applyFont="1" applyFill="1" applyBorder="1" applyAlignment="1">
      <alignment horizontal="justify" wrapText="1"/>
    </xf>
    <xf numFmtId="0" fontId="1" fillId="6" borderId="11" xfId="0" applyFont="1" applyFill="1" applyBorder="1" applyAlignment="1">
      <alignment wrapText="1"/>
    </xf>
    <xf numFmtId="0" fontId="13" fillId="0" borderId="0" xfId="0" applyFont="1" applyAlignment="1">
      <alignment horizontal="justify" wrapText="1"/>
    </xf>
    <xf numFmtId="20" fontId="14" fillId="0" borderId="0" xfId="0" applyNumberFormat="1" applyFont="1" applyAlignment="1">
      <alignment horizontal="justify" wrapText="1"/>
    </xf>
    <xf numFmtId="0" fontId="14" fillId="0" borderId="0" xfId="0" applyFont="1" applyAlignment="1">
      <alignment horizontal="justify" wrapText="1"/>
    </xf>
    <xf numFmtId="0" fontId="7" fillId="0" borderId="0" xfId="0" applyFont="1" applyAlignment="1">
      <alignment horizontal="center" wrapText="1"/>
    </xf>
    <xf numFmtId="0" fontId="18" fillId="0" borderId="0" xfId="0" applyFont="1" applyAlignment="1">
      <alignment wrapText="1"/>
    </xf>
    <xf numFmtId="0" fontId="4" fillId="0" borderId="21" xfId="0" applyFont="1" applyBorder="1" applyAlignment="1">
      <alignment horizontal="center" vertical="top" wrapText="1"/>
    </xf>
    <xf numFmtId="0" fontId="15" fillId="0" borderId="21" xfId="0" applyFont="1" applyBorder="1" applyAlignment="1">
      <alignment wrapText="1"/>
    </xf>
    <xf numFmtId="0" fontId="1" fillId="0" borderId="21" xfId="0" applyFont="1" applyBorder="1" applyAlignment="1">
      <alignment horizontal="justify" vertical="top" wrapText="1"/>
    </xf>
    <xf numFmtId="0" fontId="4" fillId="0" borderId="1" xfId="0" applyFont="1" applyBorder="1" applyAlignment="1">
      <alignment horizontal="center" vertical="top" wrapText="1"/>
    </xf>
    <xf numFmtId="0" fontId="15" fillId="0" borderId="13" xfId="0" applyFont="1" applyBorder="1" applyAlignment="1">
      <alignment wrapText="1"/>
    </xf>
    <xf numFmtId="0" fontId="15" fillId="0" borderId="6" xfId="0" applyFont="1"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3" xfId="0" applyBorder="1" applyAlignment="1">
      <alignment wrapText="1"/>
    </xf>
    <xf numFmtId="0" fontId="1" fillId="0" borderId="22" xfId="0" applyFont="1" applyBorder="1" applyAlignment="1">
      <alignment horizontal="justify" vertical="top" wrapText="1"/>
    </xf>
    <xf numFmtId="0" fontId="15" fillId="0" borderId="22" xfId="0" applyFont="1" applyBorder="1" applyAlignment="1">
      <alignment wrapText="1"/>
    </xf>
    <xf numFmtId="0" fontId="1" fillId="0" borderId="33" xfId="0" applyFont="1" applyBorder="1" applyAlignment="1">
      <alignment horizontal="center" vertical="top" wrapText="1"/>
    </xf>
    <xf numFmtId="0" fontId="1" fillId="0" borderId="8" xfId="0" applyFont="1" applyBorder="1" applyAlignment="1">
      <alignment wrapText="1"/>
    </xf>
    <xf numFmtId="0" fontId="15" fillId="0" borderId="34" xfId="0" applyFont="1" applyBorder="1" applyAlignment="1">
      <alignment horizontal="center" vertical="center" wrapText="1"/>
    </xf>
    <xf numFmtId="0" fontId="0" fillId="0" borderId="36" xfId="0" applyBorder="1" applyAlignment="1">
      <alignment wrapText="1"/>
    </xf>
    <xf numFmtId="0" fontId="0" fillId="0" borderId="37" xfId="0" applyBorder="1" applyAlignment="1">
      <alignment wrapText="1"/>
    </xf>
    <xf numFmtId="169" fontId="15" fillId="0" borderId="1" xfId="2" applyNumberFormat="1" applyFont="1" applyBorder="1" applyAlignment="1">
      <alignment horizontal="center" vertical="center" wrapText="1"/>
    </xf>
    <xf numFmtId="0" fontId="0" fillId="0" borderId="33" xfId="0" applyBorder="1" applyAlignment="1">
      <alignment wrapText="1"/>
    </xf>
    <xf numFmtId="0" fontId="1" fillId="0" borderId="4" xfId="0" applyFont="1" applyBorder="1" applyAlignment="1">
      <alignment horizontal="center" vertical="top" wrapText="1"/>
    </xf>
    <xf numFmtId="0" fontId="1" fillId="0" borderId="2" xfId="0" applyFont="1" applyBorder="1" applyAlignment="1">
      <alignment wrapText="1"/>
    </xf>
    <xf numFmtId="0" fontId="1" fillId="0" borderId="3" xfId="0" applyFont="1" applyBorder="1" applyAlignment="1">
      <alignment wrapText="1"/>
    </xf>
    <xf numFmtId="0" fontId="15" fillId="0" borderId="21" xfId="0" applyFont="1" applyBorder="1" applyAlignment="1">
      <alignment horizontal="justify" vertical="top" wrapText="1"/>
    </xf>
    <xf numFmtId="49" fontId="4" fillId="0" borderId="21" xfId="0" applyNumberFormat="1" applyFont="1" applyBorder="1" applyAlignment="1">
      <alignment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14" fillId="0" borderId="8" xfId="0" applyFont="1" applyBorder="1" applyAlignment="1">
      <alignment wrapText="1"/>
    </xf>
    <xf numFmtId="0" fontId="14" fillId="0" borderId="27" xfId="0" applyFont="1" applyBorder="1" applyAlignment="1">
      <alignment horizontal="justify" wrapText="1"/>
    </xf>
    <xf numFmtId="0" fontId="14" fillId="0" borderId="10" xfId="0" applyFont="1" applyBorder="1" applyAlignment="1">
      <alignment horizontal="center" vertical="top" wrapText="1"/>
    </xf>
    <xf numFmtId="4" fontId="14" fillId="0" borderId="21" xfId="0" applyNumberFormat="1" applyFont="1" applyBorder="1" applyAlignment="1">
      <alignment horizontal="center" vertical="top" wrapText="1"/>
    </xf>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3" fillId="0" borderId="6" xfId="0" applyFont="1" applyBorder="1" applyAlignment="1">
      <alignment horizontal="center" vertical="top" wrapText="1"/>
    </xf>
    <xf numFmtId="0" fontId="3" fillId="0" borderId="22" xfId="0" applyFont="1" applyBorder="1" applyAlignment="1">
      <alignment horizontal="center" vertical="top" wrapText="1"/>
    </xf>
    <xf numFmtId="0" fontId="3" fillId="0" borderId="30" xfId="0" applyFont="1" applyBorder="1" applyAlignment="1">
      <alignment horizontal="center" vertical="top" wrapText="1"/>
    </xf>
    <xf numFmtId="0" fontId="3" fillId="0" borderId="29" xfId="0" applyFont="1" applyBorder="1" applyAlignment="1">
      <alignment horizontal="center" vertical="top" wrapText="1"/>
    </xf>
    <xf numFmtId="0" fontId="2" fillId="0" borderId="22" xfId="0" applyFont="1" applyBorder="1" applyAlignment="1">
      <alignment horizontal="center" vertical="top" wrapText="1"/>
    </xf>
    <xf numFmtId="0" fontId="2" fillId="0" borderId="30" xfId="0" applyFont="1" applyBorder="1" applyAlignment="1">
      <alignment horizontal="center" vertical="top" wrapText="1"/>
    </xf>
    <xf numFmtId="0" fontId="2" fillId="0" borderId="29" xfId="0" applyFont="1" applyBorder="1" applyAlignment="1">
      <alignment horizontal="center" vertical="top" wrapText="1"/>
    </xf>
    <xf numFmtId="0" fontId="14" fillId="0" borderId="21" xfId="0" applyFont="1" applyBorder="1" applyAlignment="1">
      <alignment horizontal="center" vertical="center" wrapText="1"/>
    </xf>
    <xf numFmtId="169" fontId="14" fillId="0" borderId="21" xfId="2" applyNumberFormat="1" applyFont="1" applyBorder="1" applyAlignment="1">
      <alignment horizontal="center" vertical="center" wrapText="1"/>
    </xf>
    <xf numFmtId="3" fontId="14" fillId="0" borderId="21" xfId="0" applyNumberFormat="1" applyFont="1" applyBorder="1" applyAlignment="1">
      <alignment horizontal="center" vertical="center" wrapText="1"/>
    </xf>
    <xf numFmtId="3" fontId="0" fillId="0" borderId="21" xfId="0" applyNumberFormat="1" applyBorder="1" applyAlignment="1">
      <alignment horizontal="center" vertical="center" wrapText="1"/>
    </xf>
    <xf numFmtId="169" fontId="0" fillId="0" borderId="21" xfId="2" applyNumberFormat="1" applyFont="1" applyBorder="1" applyAlignment="1">
      <alignment horizontal="center" vertical="center"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wrapText="1"/>
    </xf>
    <xf numFmtId="0" fontId="1" fillId="0" borderId="11" xfId="0" applyFont="1" applyBorder="1" applyAlignment="1">
      <alignment horizontal="justify" wrapText="1"/>
    </xf>
    <xf numFmtId="0" fontId="1" fillId="0" borderId="11" xfId="0" applyFont="1" applyBorder="1" applyAlignment="1">
      <alignment wrapText="1"/>
    </xf>
    <xf numFmtId="0" fontId="24" fillId="4" borderId="0" xfId="0" applyFont="1" applyFill="1" applyAlignment="1">
      <alignment horizontal="center" wrapText="1"/>
    </xf>
    <xf numFmtId="0" fontId="8" fillId="4" borderId="0" xfId="0" applyFont="1" applyFill="1" applyAlignment="1">
      <alignment wrapText="1"/>
    </xf>
    <xf numFmtId="0" fontId="26" fillId="6" borderId="20" xfId="0" applyFont="1" applyFill="1" applyBorder="1" applyAlignment="1">
      <alignment horizontal="justify" vertical="top" wrapText="1"/>
    </xf>
    <xf numFmtId="0" fontId="0" fillId="6" borderId="5" xfId="0" applyFill="1" applyBorder="1" applyAlignment="1">
      <alignment vertical="top" wrapText="1"/>
    </xf>
    <xf numFmtId="0" fontId="0" fillId="6" borderId="14" xfId="0" applyFill="1" applyBorder="1" applyAlignment="1">
      <alignment vertical="top" wrapText="1"/>
    </xf>
    <xf numFmtId="49" fontId="26" fillId="0" borderId="20" xfId="0" applyNumberFormat="1" applyFont="1" applyBorder="1" applyAlignment="1">
      <alignment horizontal="justify" vertical="center" wrapText="1"/>
    </xf>
    <xf numFmtId="49" fontId="1" fillId="0" borderId="5" xfId="0" applyNumberFormat="1" applyFont="1" applyBorder="1" applyAlignment="1">
      <alignment vertical="center" wrapText="1"/>
    </xf>
    <xf numFmtId="49" fontId="1" fillId="0" borderId="14" xfId="0" applyNumberFormat="1" applyFont="1" applyBorder="1" applyAlignment="1">
      <alignment vertical="center" wrapText="1"/>
    </xf>
    <xf numFmtId="0" fontId="26" fillId="0" borderId="11" xfId="0" applyFont="1" applyBorder="1" applyAlignment="1">
      <alignment horizontal="justify" wrapText="1"/>
    </xf>
    <xf numFmtId="0" fontId="50" fillId="0" borderId="0" xfId="0" applyFont="1" applyAlignment="1">
      <alignment horizontal="justify" wrapText="1"/>
    </xf>
    <xf numFmtId="0" fontId="49" fillId="0" borderId="0" xfId="0" applyFont="1" applyAlignment="1">
      <alignment wrapText="1"/>
    </xf>
    <xf numFmtId="0" fontId="2" fillId="0" borderId="27" xfId="0" applyFont="1" applyBorder="1" applyAlignment="1">
      <alignment horizontal="justify" wrapText="1"/>
    </xf>
    <xf numFmtId="0" fontId="2" fillId="0" borderId="0" xfId="0" applyFont="1" applyAlignment="1">
      <alignment wrapText="1"/>
    </xf>
    <xf numFmtId="0" fontId="14" fillId="0" borderId="16" xfId="0" applyFont="1" applyBorder="1" applyAlignment="1">
      <alignment wrapText="1"/>
    </xf>
    <xf numFmtId="0" fontId="47" fillId="0" borderId="0" xfId="0" applyFont="1" applyAlignment="1">
      <alignment horizontal="justify" wrapText="1"/>
    </xf>
    <xf numFmtId="0" fontId="14" fillId="0" borderId="21" xfId="0" applyFont="1" applyBorder="1" applyAlignment="1">
      <alignment horizontal="center" vertical="top" wrapText="1"/>
    </xf>
    <xf numFmtId="0" fontId="20" fillId="0" borderId="0" xfId="0" applyFont="1" applyAlignment="1">
      <alignment wrapText="1"/>
    </xf>
    <xf numFmtId="0" fontId="14" fillId="0" borderId="28" xfId="0" applyFont="1" applyBorder="1" applyAlignment="1">
      <alignment horizontal="justify" wrapText="1"/>
    </xf>
    <xf numFmtId="0" fontId="33" fillId="0" borderId="0" xfId="0" applyFont="1" applyAlignment="1">
      <alignment wrapText="1"/>
    </xf>
  </cellXfs>
  <cellStyles count="4">
    <cellStyle name="Hipervínculo" xfId="3" builtinId="8"/>
    <cellStyle name="Millares" xfId="1" builtinId="3"/>
    <cellStyle name="Moneda" xfId="2" builtinId="4"/>
    <cellStyle name="Normal" xfId="0" builtinId="0"/>
  </cellStyles>
  <dxfs count="1">
    <dxf>
      <font>
        <color rgb="FFFF0000"/>
      </font>
    </dxf>
  </dxfs>
  <tableStyles count="0" defaultTableStyle="TableStyleMedium9" defaultPivotStyle="PivotStyleLight16"/>
  <colors>
    <mruColors>
      <color rgb="FFFFFF99"/>
      <color rgb="FFCCFF99"/>
      <color rgb="FFE9FD6F"/>
      <color rgb="FFF0FA72"/>
      <color rgb="FFE9F828"/>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8738</xdr:colOff>
      <xdr:row>0</xdr:row>
      <xdr:rowOff>34954</xdr:rowOff>
    </xdr:from>
    <xdr:to>
      <xdr:col>7</xdr:col>
      <xdr:colOff>112545</xdr:colOff>
      <xdr:row>5</xdr:row>
      <xdr:rowOff>73054</xdr:rowOff>
    </xdr:to>
    <xdr:pic>
      <xdr:nvPicPr>
        <xdr:cNvPr id="2" name="Picture 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38" y="34954"/>
          <a:ext cx="970582" cy="971550"/>
        </a:xfrm>
        <a:prstGeom prst="rect">
          <a:avLst/>
        </a:prstGeom>
        <a:noFill/>
        <a:ln w="9525">
          <a:noFill/>
          <a:miter lim="800000"/>
          <a:headEnd/>
          <a:tailEnd/>
        </a:ln>
        <a:effectLst/>
      </xdr:spPr>
    </xdr:pic>
    <xdr:clientData/>
  </xdr:twoCellAnchor>
  <xdr:twoCellAnchor editAs="oneCell">
    <xdr:from>
      <xdr:col>0</xdr:col>
      <xdr:colOff>8739</xdr:colOff>
      <xdr:row>128</xdr:row>
      <xdr:rowOff>174780</xdr:rowOff>
    </xdr:from>
    <xdr:to>
      <xdr:col>1</xdr:col>
      <xdr:colOff>73558</xdr:colOff>
      <xdr:row>129</xdr:row>
      <xdr:rowOff>17486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8739" y="34150193"/>
          <a:ext cx="300759" cy="253417"/>
        </a:xfrm>
        <a:prstGeom prst="rect">
          <a:avLst/>
        </a:prstGeom>
      </xdr:spPr>
    </xdr:pic>
    <xdr:clientData/>
  </xdr:twoCellAnchor>
  <xdr:twoCellAnchor editAs="oneCell">
    <xdr:from>
      <xdr:col>0</xdr:col>
      <xdr:colOff>8739</xdr:colOff>
      <xdr:row>57</xdr:row>
      <xdr:rowOff>61173</xdr:rowOff>
    </xdr:from>
    <xdr:to>
      <xdr:col>1</xdr:col>
      <xdr:colOff>73558</xdr:colOff>
      <xdr:row>58</xdr:row>
      <xdr:rowOff>104865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739" y="16113856"/>
          <a:ext cx="300759" cy="253417"/>
        </a:xfrm>
        <a:prstGeom prst="rect">
          <a:avLst/>
        </a:prstGeom>
      </xdr:spPr>
    </xdr:pic>
    <xdr:clientData/>
  </xdr:twoCellAnchor>
  <xdr:twoCellAnchor editAs="oneCell">
    <xdr:from>
      <xdr:col>63</xdr:col>
      <xdr:colOff>26217</xdr:colOff>
      <xdr:row>0</xdr:row>
      <xdr:rowOff>17477</xdr:rowOff>
    </xdr:from>
    <xdr:to>
      <xdr:col>88</xdr:col>
      <xdr:colOff>26217</xdr:colOff>
      <xdr:row>3</xdr:row>
      <xdr:rowOff>148555</xdr:rowOff>
    </xdr:to>
    <xdr:pic>
      <xdr:nvPicPr>
        <xdr:cNvPr id="9" name="Imagen 8"/>
        <xdr:cNvPicPr/>
      </xdr:nvPicPr>
      <xdr:blipFill>
        <a:blip xmlns:r="http://schemas.openxmlformats.org/officeDocument/2006/relationships" r:embed="rId3"/>
        <a:stretch>
          <a:fillRect/>
        </a:stretch>
      </xdr:blipFill>
      <xdr:spPr>
        <a:xfrm>
          <a:off x="7960804" y="17477"/>
          <a:ext cx="3058486" cy="760252"/>
        </a:xfrm>
        <a:prstGeom prst="rect">
          <a:avLst/>
        </a:prstGeom>
      </xdr:spPr>
    </xdr:pic>
    <xdr:clientData/>
  </xdr:twoCellAnchor>
  <xdr:twoCellAnchor>
    <xdr:from>
      <xdr:col>69</xdr:col>
      <xdr:colOff>17477</xdr:colOff>
      <xdr:row>4</xdr:row>
      <xdr:rowOff>63687</xdr:rowOff>
    </xdr:from>
    <xdr:to>
      <xdr:col>88</xdr:col>
      <xdr:colOff>8741</xdr:colOff>
      <xdr:row>7</xdr:row>
      <xdr:rowOff>23816</xdr:rowOff>
    </xdr:to>
    <xdr:pic>
      <xdr:nvPicPr>
        <xdr:cNvPr id="10" name="Imagen 9" descr="Logo_vigilad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9614845" y="-87328"/>
          <a:ext cx="458226" cy="2315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90</xdr:col>
      <xdr:colOff>90971</xdr:colOff>
      <xdr:row>58</xdr:row>
      <xdr:rowOff>13893</xdr:rowOff>
    </xdr:from>
    <xdr:to>
      <xdr:col>93</xdr:col>
      <xdr:colOff>66325</xdr:colOff>
      <xdr:row>67</xdr:row>
      <xdr:rowOff>13897</xdr:rowOff>
    </xdr:to>
    <xdr:pic>
      <xdr:nvPicPr>
        <xdr:cNvPr id="11" name="Imagen 10" descr="Logo_vigilado"/>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28723" y="16337471"/>
          <a:ext cx="342373" cy="1730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73</xdr:col>
      <xdr:colOff>43692</xdr:colOff>
      <xdr:row>119</xdr:row>
      <xdr:rowOff>34955</xdr:rowOff>
    </xdr:from>
    <xdr:to>
      <xdr:col>88</xdr:col>
      <xdr:colOff>113605</xdr:colOff>
      <xdr:row>121</xdr:row>
      <xdr:rowOff>44892</xdr:rowOff>
    </xdr:to>
    <xdr:pic>
      <xdr:nvPicPr>
        <xdr:cNvPr id="12" name="Imagen 11" descr="Logo_vigilado"/>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9965698" y="31297651"/>
          <a:ext cx="376956" cy="190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0</xdr:rowOff>
    </xdr:from>
    <xdr:to>
      <xdr:col>7</xdr:col>
      <xdr:colOff>152400</xdr:colOff>
      <xdr:row>2</xdr:row>
      <xdr:rowOff>142875</xdr:rowOff>
    </xdr:to>
    <xdr:pic>
      <xdr:nvPicPr>
        <xdr:cNvPr id="53249" name="Picture 1" descr="COMFACAUCA3d">
          <a:extLst>
            <a:ext uri="{FF2B5EF4-FFF2-40B4-BE49-F238E27FC236}">
              <a16:creationId xmlns:a16="http://schemas.microsoft.com/office/drawing/2014/main" id="{00000000-0008-0000-0100-000001D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0"/>
          <a:ext cx="1800225" cy="561975"/>
        </a:xfrm>
        <a:prstGeom prst="rect">
          <a:avLst/>
        </a:prstGeom>
        <a:noFill/>
        <a:ln w="9525">
          <a:noFill/>
          <a:miter lim="800000"/>
          <a:headEnd/>
          <a:tailEnd/>
        </a:ln>
      </xdr:spPr>
    </xdr:pic>
    <xdr:clientData/>
  </xdr:twoCellAnchor>
  <xdr:twoCellAnchor editAs="oneCell">
    <xdr:from>
      <xdr:col>25</xdr:col>
      <xdr:colOff>234950</xdr:colOff>
      <xdr:row>58</xdr:row>
      <xdr:rowOff>57151</xdr:rowOff>
    </xdr:from>
    <xdr:to>
      <xdr:col>26</xdr:col>
      <xdr:colOff>174625</xdr:colOff>
      <xdr:row>64</xdr:row>
      <xdr:rowOff>44451</xdr:rowOff>
    </xdr:to>
    <xdr:pic>
      <xdr:nvPicPr>
        <xdr:cNvPr id="4" name="Imagen 3"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900" y="9626601"/>
          <a:ext cx="257175" cy="977900"/>
        </a:xfrm>
        <a:prstGeom prst="rect">
          <a:avLst/>
        </a:prstGeom>
        <a:noFill/>
        <a:ln>
          <a:noFill/>
        </a:ln>
        <a:effectLst>
          <a:glow>
            <a:schemeClr val="accent1">
              <a:alpha val="40000"/>
            </a:schemeClr>
          </a:glo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31174</xdr:rowOff>
    </xdr:from>
    <xdr:to>
      <xdr:col>3</xdr:col>
      <xdr:colOff>62891</xdr:colOff>
      <xdr:row>1</xdr:row>
      <xdr:rowOff>173183</xdr:rowOff>
    </xdr:to>
    <xdr:pic>
      <xdr:nvPicPr>
        <xdr:cNvPr id="56321" name="Picture 1" descr="COMFACAUCA3d">
          <a:extLst>
            <a:ext uri="{FF2B5EF4-FFF2-40B4-BE49-F238E27FC236}">
              <a16:creationId xmlns:a16="http://schemas.microsoft.com/office/drawing/2014/main" id="{00000000-0008-0000-0200-000001D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31174"/>
          <a:ext cx="1347900" cy="306532"/>
        </a:xfrm>
        <a:prstGeom prst="rect">
          <a:avLst/>
        </a:prstGeom>
        <a:noFill/>
        <a:ln w="9525">
          <a:noFill/>
          <a:miter lim="800000"/>
          <a:headEnd/>
          <a:tailEnd/>
        </a:ln>
      </xdr:spPr>
    </xdr:pic>
    <xdr:clientData/>
  </xdr:twoCellAnchor>
  <xdr:twoCellAnchor editAs="oneCell">
    <xdr:from>
      <xdr:col>12</xdr:col>
      <xdr:colOff>1021772</xdr:colOff>
      <xdr:row>33</xdr:row>
      <xdr:rowOff>69272</xdr:rowOff>
    </xdr:from>
    <xdr:to>
      <xdr:col>12</xdr:col>
      <xdr:colOff>1278947</xdr:colOff>
      <xdr:row>39</xdr:row>
      <xdr:rowOff>60035</xdr:rowOff>
    </xdr:to>
    <xdr:pic>
      <xdr:nvPicPr>
        <xdr:cNvPr id="4" name="Imagen 3"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89522" y="5810249"/>
          <a:ext cx="257175" cy="977900"/>
        </a:xfrm>
        <a:prstGeom prst="rect">
          <a:avLst/>
        </a:prstGeom>
        <a:noFill/>
        <a:ln>
          <a:noFill/>
        </a:ln>
        <a:effectLst>
          <a:glow>
            <a:schemeClr val="accent1">
              <a:alpha val="40000"/>
            </a:schemeClr>
          </a:glow>
        </a:effectLst>
      </xdr:spPr>
    </xdr:pic>
    <xdr:clientData/>
  </xdr:twoCellAnchor>
  <xdr:twoCellAnchor>
    <xdr:from>
      <xdr:col>10</xdr:col>
      <xdr:colOff>424295</xdr:colOff>
      <xdr:row>4</xdr:row>
      <xdr:rowOff>51954</xdr:rowOff>
    </xdr:from>
    <xdr:to>
      <xdr:col>10</xdr:col>
      <xdr:colOff>692727</xdr:colOff>
      <xdr:row>4</xdr:row>
      <xdr:rowOff>129886</xdr:rowOff>
    </xdr:to>
    <xdr:sp macro="" textlink="">
      <xdr:nvSpPr>
        <xdr:cNvPr id="2" name="Flecha derecha 1"/>
        <xdr:cNvSpPr/>
      </xdr:nvSpPr>
      <xdr:spPr bwMode="auto">
        <a:xfrm>
          <a:off x="7438159" y="770659"/>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10</xdr:col>
      <xdr:colOff>432954</xdr:colOff>
      <xdr:row>5</xdr:row>
      <xdr:rowOff>43296</xdr:rowOff>
    </xdr:from>
    <xdr:to>
      <xdr:col>10</xdr:col>
      <xdr:colOff>701386</xdr:colOff>
      <xdr:row>5</xdr:row>
      <xdr:rowOff>121228</xdr:rowOff>
    </xdr:to>
    <xdr:sp macro="" textlink="">
      <xdr:nvSpPr>
        <xdr:cNvPr id="5" name="Flecha derecha 4"/>
        <xdr:cNvSpPr/>
      </xdr:nvSpPr>
      <xdr:spPr bwMode="auto">
        <a:xfrm>
          <a:off x="7446818" y="935182"/>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S133"/>
  <sheetViews>
    <sheetView showGridLines="0" showZeros="0" tabSelected="1" zoomScale="109" workbookViewId="0">
      <selection activeCell="AJ11" sqref="AJ11:AK11"/>
    </sheetView>
  </sheetViews>
  <sheetFormatPr baseColWidth="10" defaultRowHeight="12.75" x14ac:dyDescent="0.2"/>
  <cols>
    <col min="1" max="2" width="3.5703125" customWidth="1"/>
    <col min="3" max="89" width="1.85546875" customWidth="1"/>
    <col min="90" max="94" width="1.85546875" style="76" customWidth="1"/>
    <col min="95" max="96" width="5.85546875" style="47" customWidth="1"/>
    <col min="97" max="97" width="7.42578125" style="47" customWidth="1"/>
    <col min="98" max="98" width="11.28515625" style="47" customWidth="1"/>
    <col min="99" max="99" width="14.5703125" style="47" customWidth="1"/>
    <col min="100" max="100" width="13.5703125" style="47" customWidth="1"/>
    <col min="101" max="103" width="5.85546875" style="47" customWidth="1"/>
    <col min="104" max="105" width="1.85546875" style="47" customWidth="1"/>
    <col min="106" max="107" width="7.5703125" style="47" customWidth="1"/>
    <col min="108" max="108" width="5.140625" style="47" customWidth="1"/>
    <col min="109" max="109" width="5.140625" style="76" customWidth="1"/>
    <col min="110" max="130" width="1.85546875" style="76" customWidth="1"/>
    <col min="131" max="175" width="11.42578125" style="76"/>
  </cols>
  <sheetData>
    <row r="1" spans="1:102" ht="16.5" customHeight="1" x14ac:dyDescent="0.2">
      <c r="A1" s="151"/>
      <c r="B1" s="151"/>
      <c r="C1" s="151"/>
      <c r="D1" s="151"/>
      <c r="E1" s="151"/>
      <c r="F1" s="151"/>
      <c r="G1" s="151"/>
      <c r="H1" s="151"/>
      <c r="I1" s="361" t="s">
        <v>194</v>
      </c>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37"/>
      <c r="BL1" s="137"/>
      <c r="BM1" s="135"/>
      <c r="BN1" s="135"/>
      <c r="BO1" s="135"/>
      <c r="BP1" s="135"/>
    </row>
    <row r="2" spans="1:102" ht="16.5" customHeight="1" x14ac:dyDescent="0.2">
      <c r="A2" s="151"/>
      <c r="B2" s="151"/>
      <c r="C2" s="151"/>
      <c r="D2" s="151"/>
      <c r="E2" s="151"/>
      <c r="F2" s="151"/>
      <c r="G2" s="151"/>
      <c r="H2" s="151"/>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37"/>
      <c r="BL2" s="137"/>
      <c r="BM2" s="135"/>
      <c r="BN2" s="135"/>
      <c r="BO2" s="135"/>
    </row>
    <row r="3" spans="1:102" ht="16.5" x14ac:dyDescent="0.2">
      <c r="A3" s="151"/>
      <c r="B3" s="151"/>
      <c r="C3" s="151"/>
      <c r="D3" s="151"/>
      <c r="E3" s="151"/>
      <c r="F3" s="151"/>
      <c r="G3" s="151"/>
      <c r="H3" s="151"/>
      <c r="I3" s="359" t="s">
        <v>321</v>
      </c>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136"/>
      <c r="BL3" s="136"/>
      <c r="BM3" s="136"/>
      <c r="BN3" s="136"/>
      <c r="BO3" s="136"/>
    </row>
    <row r="4" spans="1:102" x14ac:dyDescent="0.2">
      <c r="A4" s="151"/>
      <c r="B4" s="151"/>
      <c r="C4" s="151"/>
      <c r="D4" s="151"/>
      <c r="E4" s="151"/>
      <c r="F4" s="151"/>
      <c r="G4" s="151"/>
      <c r="H4" s="151"/>
      <c r="I4" s="151" t="s">
        <v>139</v>
      </c>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38"/>
      <c r="BE4" s="153">
        <v>2026</v>
      </c>
      <c r="BF4" s="153"/>
      <c r="BG4" s="153"/>
      <c r="BH4" s="153"/>
      <c r="BI4" s="153"/>
      <c r="BJ4" s="153"/>
      <c r="BK4" s="134"/>
      <c r="BL4" s="134"/>
      <c r="BM4" s="134"/>
      <c r="BN4" s="134"/>
      <c r="BO4" s="134"/>
    </row>
    <row r="5" spans="1:102" x14ac:dyDescent="0.2">
      <c r="A5" s="151"/>
      <c r="B5" s="151"/>
      <c r="C5" s="151"/>
      <c r="D5" s="151"/>
      <c r="E5" s="151"/>
      <c r="F5" s="151"/>
      <c r="G5" s="151"/>
      <c r="H5" s="151"/>
      <c r="I5" s="151" t="s">
        <v>140</v>
      </c>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38"/>
      <c r="BE5" s="153"/>
      <c r="BF5" s="153"/>
      <c r="BG5" s="153"/>
      <c r="BH5" s="153"/>
      <c r="BI5" s="153"/>
      <c r="BJ5" s="153"/>
      <c r="BK5" s="134"/>
      <c r="BL5" s="134"/>
      <c r="BM5" s="134"/>
      <c r="BN5" s="134"/>
      <c r="BO5" s="134"/>
    </row>
    <row r="6" spans="1:102" x14ac:dyDescent="0.2">
      <c r="A6" s="151"/>
      <c r="B6" s="151"/>
      <c r="C6" s="151"/>
      <c r="D6" s="151"/>
      <c r="E6" s="151"/>
      <c r="F6" s="151"/>
      <c r="G6" s="151"/>
      <c r="H6" s="151"/>
      <c r="I6" s="151" t="s">
        <v>141</v>
      </c>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4" t="s">
        <v>312</v>
      </c>
      <c r="BL6" s="154"/>
      <c r="BM6" s="154"/>
      <c r="BN6" s="154"/>
      <c r="BO6" s="154"/>
      <c r="BP6" s="154"/>
      <c r="BQ6" s="154"/>
    </row>
    <row r="7" spans="1:102" x14ac:dyDescent="0.2">
      <c r="I7" s="326" t="s">
        <v>262</v>
      </c>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4"/>
      <c r="BL7" s="154"/>
      <c r="BM7" s="154"/>
      <c r="BN7" s="154"/>
      <c r="BO7" s="154"/>
      <c r="BP7" s="154"/>
      <c r="BQ7" s="154"/>
    </row>
    <row r="8" spans="1:102" x14ac:dyDescent="0.2">
      <c r="C8" s="118"/>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18"/>
      <c r="BM8" s="19"/>
      <c r="BN8" s="19"/>
      <c r="BO8" s="19"/>
    </row>
    <row r="9" spans="1:102" ht="27" customHeight="1" x14ac:dyDescent="0.2">
      <c r="C9" s="189" t="s">
        <v>173</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row>
    <row r="10" spans="1:102" ht="15.75" customHeight="1" x14ac:dyDescent="0.2">
      <c r="C10" s="21"/>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1"/>
      <c r="AL10" s="22"/>
      <c r="AM10" s="22"/>
      <c r="AN10" s="21"/>
      <c r="AO10" s="28"/>
      <c r="AP10" s="28"/>
      <c r="AQ10" s="28"/>
      <c r="AR10" s="28"/>
      <c r="AS10" s="28"/>
      <c r="AT10" s="28"/>
      <c r="AU10" s="28"/>
      <c r="AV10" s="28"/>
      <c r="AW10" s="28"/>
      <c r="AX10" s="28"/>
      <c r="AY10" s="28"/>
      <c r="AZ10" s="28"/>
      <c r="BA10" s="28"/>
      <c r="BB10" s="28"/>
      <c r="BC10" s="22"/>
      <c r="BD10" s="21"/>
      <c r="BE10" s="22"/>
      <c r="BF10" s="22"/>
      <c r="BG10" s="22"/>
      <c r="BH10" s="22"/>
      <c r="BI10" s="22"/>
      <c r="BJ10" s="22"/>
      <c r="BK10" s="21"/>
      <c r="BL10" s="21"/>
      <c r="BM10" s="22"/>
      <c r="BN10" s="22"/>
      <c r="BO10" s="22"/>
      <c r="BP10" s="22"/>
      <c r="BQ10" s="22"/>
      <c r="BR10" s="22"/>
      <c r="BS10" s="22"/>
      <c r="BT10" s="23"/>
      <c r="BU10" s="23"/>
      <c r="BV10" s="23"/>
      <c r="BW10" s="23"/>
      <c r="BX10" s="23"/>
      <c r="BY10" s="23"/>
      <c r="BZ10" s="23"/>
      <c r="CA10" s="23"/>
      <c r="CB10" s="23"/>
      <c r="CC10" s="23"/>
      <c r="CD10" s="23"/>
      <c r="CE10" s="23"/>
      <c r="CF10" s="23"/>
      <c r="CG10" s="23"/>
      <c r="CH10" s="23"/>
      <c r="CI10" s="23"/>
      <c r="CJ10" s="23"/>
      <c r="CK10" s="23"/>
      <c r="CU10" s="51"/>
    </row>
    <row r="11" spans="1:102" ht="24.75" customHeight="1" x14ac:dyDescent="0.2">
      <c r="B11" s="2"/>
      <c r="C11" s="117" t="s">
        <v>144</v>
      </c>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13" t="s">
        <v>143</v>
      </c>
      <c r="AE11" s="101"/>
      <c r="AF11" s="101"/>
      <c r="AG11" s="101"/>
      <c r="AH11" s="101"/>
      <c r="AI11" s="101"/>
      <c r="AJ11" s="146"/>
      <c r="AK11" s="190"/>
      <c r="AL11" s="101"/>
      <c r="AM11" s="101"/>
      <c r="AN11" s="101"/>
      <c r="AO11" s="101"/>
      <c r="AP11" s="101"/>
      <c r="AQ11" s="101"/>
      <c r="AR11" s="101"/>
      <c r="AS11" s="113" t="s">
        <v>6</v>
      </c>
      <c r="AT11" s="101"/>
      <c r="AU11" s="101"/>
      <c r="AV11" s="101"/>
      <c r="AW11" s="101"/>
      <c r="AX11" s="101"/>
      <c r="AY11" s="101"/>
      <c r="AZ11" s="101"/>
      <c r="BA11" s="101"/>
      <c r="BB11" s="110"/>
      <c r="BC11" s="146"/>
      <c r="BD11" s="190"/>
      <c r="BE11" s="101"/>
      <c r="BF11" s="101"/>
      <c r="BG11" s="110"/>
      <c r="BI11" s="114" t="s">
        <v>142</v>
      </c>
      <c r="BJ11" s="101"/>
      <c r="BK11" s="101"/>
      <c r="BL11" s="101"/>
      <c r="BM11" s="101"/>
      <c r="BN11" s="101"/>
      <c r="BO11" s="101"/>
      <c r="BP11" s="101"/>
      <c r="BQ11" s="101"/>
      <c r="BR11" s="101"/>
      <c r="BS11" s="112"/>
      <c r="BT11" s="191"/>
      <c r="BU11" s="192"/>
      <c r="BV11" s="192"/>
      <c r="BW11" s="192"/>
      <c r="BX11" s="192"/>
      <c r="BY11" s="192"/>
      <c r="BZ11" s="192"/>
      <c r="CA11" s="192"/>
      <c r="CB11" s="192"/>
      <c r="CC11" s="192"/>
      <c r="CD11" s="192"/>
      <c r="CE11" s="192"/>
      <c r="CF11" s="192"/>
      <c r="CG11" s="192"/>
      <c r="CH11" s="192"/>
      <c r="CI11" s="192"/>
      <c r="CJ11" s="192"/>
      <c r="CK11" s="192"/>
      <c r="CU11" s="51"/>
    </row>
    <row r="12" spans="1:102" ht="10.5" customHeight="1" x14ac:dyDescent="0.2">
      <c r="AL12" s="80"/>
      <c r="AM12" s="1"/>
      <c r="AN12" s="1"/>
      <c r="AO12" s="1"/>
      <c r="AP12" s="1"/>
      <c r="AQ12" s="1"/>
      <c r="AR12" s="1"/>
      <c r="AS12" s="1"/>
      <c r="AT12" s="1"/>
      <c r="AU12" s="1"/>
      <c r="AV12" s="1"/>
      <c r="AW12" s="1"/>
      <c r="AX12" s="1"/>
      <c r="AY12" s="1"/>
      <c r="AZ12" s="1"/>
      <c r="BA12" s="1"/>
      <c r="BB12" s="1"/>
      <c r="CU12" s="51"/>
    </row>
    <row r="13" spans="1:102" ht="24" customHeight="1" x14ac:dyDescent="0.2">
      <c r="B13" s="2"/>
      <c r="C13" s="115" t="s">
        <v>26</v>
      </c>
      <c r="D13" s="111"/>
      <c r="E13" s="101"/>
      <c r="F13" s="101"/>
      <c r="G13" s="101"/>
      <c r="H13" s="101"/>
      <c r="I13" s="101"/>
      <c r="J13" s="101"/>
      <c r="K13" s="101"/>
      <c r="L13" s="101"/>
      <c r="M13" s="101"/>
      <c r="N13" s="101"/>
      <c r="O13" s="101"/>
      <c r="P13" s="101"/>
      <c r="Q13" s="101"/>
      <c r="R13" s="101"/>
      <c r="S13" s="113" t="s">
        <v>145</v>
      </c>
      <c r="T13" s="101"/>
      <c r="U13" s="101"/>
      <c r="V13" s="101"/>
      <c r="W13" s="101"/>
      <c r="X13" s="101"/>
      <c r="Y13" s="101"/>
      <c r="Z13" s="101"/>
      <c r="AA13" s="101"/>
      <c r="AB13" s="101"/>
      <c r="AC13" s="101"/>
      <c r="AD13" s="101"/>
      <c r="AE13" s="101"/>
      <c r="AF13" s="101"/>
      <c r="AG13" s="101"/>
      <c r="AH13" s="101"/>
      <c r="AI13" s="101"/>
      <c r="AJ13" s="146"/>
      <c r="AK13" s="190"/>
      <c r="AL13" s="140"/>
      <c r="AM13" s="141" t="s">
        <v>146</v>
      </c>
      <c r="AN13" s="140"/>
      <c r="AO13" s="140"/>
      <c r="AP13" s="140"/>
      <c r="AQ13" s="140"/>
      <c r="AR13" s="140"/>
      <c r="AS13" s="140"/>
      <c r="AT13" s="140"/>
      <c r="AU13" s="140"/>
      <c r="AV13" s="140"/>
      <c r="AW13" s="140"/>
      <c r="AX13" s="140"/>
      <c r="AY13" s="140"/>
      <c r="AZ13" s="140"/>
      <c r="BA13" s="140"/>
      <c r="BB13" s="140"/>
      <c r="BC13" s="193"/>
      <c r="BD13" s="194"/>
      <c r="BE13" s="140"/>
      <c r="BF13" s="141" t="s">
        <v>80</v>
      </c>
      <c r="BG13" s="140"/>
      <c r="BH13" s="140"/>
      <c r="BI13" s="140"/>
      <c r="BJ13" s="140"/>
      <c r="BK13" s="140"/>
      <c r="BL13" s="140"/>
      <c r="BM13" s="140"/>
      <c r="BN13" s="140"/>
      <c r="BO13" s="140"/>
      <c r="BP13" s="140"/>
      <c r="BQ13" s="140"/>
      <c r="BR13" s="140"/>
      <c r="BS13" s="140"/>
      <c r="BT13" s="193"/>
      <c r="BU13" s="194"/>
      <c r="BV13" s="142"/>
      <c r="BX13" s="116" t="s">
        <v>197</v>
      </c>
      <c r="BY13" s="101"/>
      <c r="BZ13" s="101"/>
      <c r="CA13" s="101"/>
      <c r="CB13" s="101"/>
      <c r="CC13" s="101"/>
      <c r="CD13" s="101"/>
      <c r="CE13" s="101"/>
      <c r="CF13" s="110"/>
      <c r="CG13" s="195">
        <v>202601</v>
      </c>
      <c r="CH13" s="195"/>
      <c r="CI13" s="195"/>
      <c r="CJ13" s="195"/>
      <c r="CK13" s="195"/>
      <c r="CS13" s="47">
        <f>IF($BY$10="1","ERROR",0)</f>
        <v>0</v>
      </c>
      <c r="CT13" s="48"/>
      <c r="CU13" s="48"/>
      <c r="CV13" s="48"/>
      <c r="CW13" s="48"/>
      <c r="CX13" s="48"/>
    </row>
    <row r="14" spans="1:102" ht="10.5" customHeight="1" x14ac:dyDescent="0.2">
      <c r="CS14" s="48"/>
      <c r="CT14" s="48"/>
      <c r="CU14" s="48"/>
      <c r="CV14" s="48"/>
      <c r="CW14" s="48"/>
      <c r="CX14" s="48"/>
    </row>
    <row r="15" spans="1:102" ht="25.5" customHeight="1" x14ac:dyDescent="0.2">
      <c r="C15" s="18" t="s">
        <v>267</v>
      </c>
      <c r="M15" s="155"/>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82"/>
      <c r="AU15" s="82"/>
      <c r="AV15" t="s">
        <v>43</v>
      </c>
      <c r="AW15" s="82"/>
      <c r="AX15" s="82"/>
      <c r="AY15" s="82"/>
      <c r="AZ15" s="82"/>
      <c r="BA15" s="82"/>
      <c r="BB15" s="82"/>
      <c r="BG15" s="155"/>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S15" s="48"/>
      <c r="CT15" s="49"/>
      <c r="CU15" s="49"/>
      <c r="CV15" s="49"/>
      <c r="CW15" s="48"/>
      <c r="CX15" s="48"/>
    </row>
    <row r="16" spans="1:102" ht="15" customHeight="1" x14ac:dyDescent="0.2">
      <c r="CT16" s="50">
        <f>+AJ13</f>
        <v>0</v>
      </c>
      <c r="CU16" s="50">
        <f>+BC13</f>
        <v>0</v>
      </c>
      <c r="CV16" s="50">
        <f>+BT13</f>
        <v>0</v>
      </c>
      <c r="CW16" s="48" t="s">
        <v>50</v>
      </c>
      <c r="CX16" s="48" t="s">
        <v>49</v>
      </c>
    </row>
    <row r="17" spans="2:108" ht="27" customHeight="1" x14ac:dyDescent="0.2">
      <c r="B17" s="2"/>
      <c r="C17" s="189" t="s">
        <v>178</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S17" s="47" t="b">
        <f>IF($AJ$13="X",(IF(AND($BC13="X",BT13="X"),1,0)))</f>
        <v>0</v>
      </c>
      <c r="CT17" s="48"/>
      <c r="CU17" s="51" t="b">
        <f>IF(AJ13="X",(IF(AND($AJ$13=$BC$13=$BT$13),"ERROR","ERROR2")))</f>
        <v>0</v>
      </c>
      <c r="CV17" s="48"/>
      <c r="CW17" s="48"/>
      <c r="CX17" s="48"/>
    </row>
    <row r="18" spans="2:108" ht="15" customHeight="1" x14ac:dyDescent="0.2">
      <c r="CS18" s="47">
        <f>IF($AJ$13="X",1,0)</f>
        <v>0</v>
      </c>
      <c r="CT18" s="48"/>
      <c r="CU18" s="51" t="e">
        <f>IF("X",(IF(AND($AJ$13=$BC$13=$BT$13),"ERROR","ERROR2")))</f>
        <v>#VALUE!</v>
      </c>
      <c r="CV18" s="48"/>
      <c r="CW18" s="48"/>
      <c r="CX18" s="48"/>
    </row>
    <row r="19" spans="2:108" ht="27" customHeight="1" x14ac:dyDescent="0.2">
      <c r="C19" s="172" t="s">
        <v>147</v>
      </c>
      <c r="D19" s="173"/>
      <c r="E19" s="173"/>
      <c r="F19" s="173"/>
      <c r="G19" s="173"/>
      <c r="H19" s="173"/>
      <c r="I19" s="173"/>
      <c r="J19" s="173"/>
      <c r="K19" s="173"/>
      <c r="L19" s="173"/>
      <c r="M19" s="173"/>
      <c r="N19" s="173"/>
      <c r="O19" s="173"/>
      <c r="P19" s="173"/>
      <c r="Q19" s="173"/>
      <c r="R19" s="173"/>
      <c r="S19" s="173"/>
      <c r="T19" s="173"/>
      <c r="U19" s="173"/>
      <c r="V19" s="173"/>
      <c r="W19" s="173"/>
      <c r="X19" s="172" t="s">
        <v>10</v>
      </c>
      <c r="Y19" s="176"/>
      <c r="Z19" s="176"/>
      <c r="AA19" s="176"/>
      <c r="AB19" s="176"/>
      <c r="AC19" s="176"/>
      <c r="AD19" s="176"/>
      <c r="AE19" s="176"/>
      <c r="AF19" s="176"/>
      <c r="AG19" s="176"/>
      <c r="AH19" s="176"/>
      <c r="AI19" s="176"/>
      <c r="AJ19" s="176"/>
      <c r="AK19" s="176"/>
      <c r="AL19" s="176"/>
      <c r="AM19" s="176"/>
      <c r="AN19" s="176"/>
      <c r="AO19" s="177"/>
      <c r="AP19" s="160" t="s">
        <v>206</v>
      </c>
      <c r="AQ19" s="161"/>
      <c r="AR19" s="161"/>
      <c r="AS19" s="161"/>
      <c r="AT19" s="161"/>
      <c r="AU19" s="161"/>
      <c r="AV19" s="162"/>
      <c r="AW19" s="171" t="s">
        <v>155</v>
      </c>
      <c r="AX19" s="171"/>
      <c r="AY19" s="171"/>
      <c r="AZ19" s="171"/>
      <c r="BA19" s="171"/>
      <c r="BB19" s="171"/>
      <c r="BC19" s="171"/>
      <c r="BD19" s="171"/>
      <c r="BE19" s="171"/>
      <c r="BF19" s="168" t="s">
        <v>152</v>
      </c>
      <c r="BG19" s="168"/>
      <c r="BH19" s="168"/>
      <c r="BI19" s="168" t="s">
        <v>151</v>
      </c>
      <c r="BJ19" s="168"/>
      <c r="BK19" s="168"/>
      <c r="BL19" s="197" t="s">
        <v>235</v>
      </c>
      <c r="BM19" s="197"/>
      <c r="BN19" s="197"/>
      <c r="BO19" s="168" t="s">
        <v>150</v>
      </c>
      <c r="BP19" s="168"/>
      <c r="BQ19" s="168"/>
      <c r="BR19" s="168" t="s">
        <v>149</v>
      </c>
      <c r="BS19" s="168"/>
      <c r="BT19" s="168"/>
      <c r="BU19" s="168" t="s">
        <v>252</v>
      </c>
      <c r="BV19" s="168"/>
      <c r="BW19" s="168"/>
      <c r="BX19" s="168" t="s">
        <v>148</v>
      </c>
      <c r="BY19" s="168"/>
      <c r="BZ19" s="168"/>
      <c r="CA19" s="163" t="s">
        <v>259</v>
      </c>
      <c r="CB19" s="164"/>
      <c r="CC19" s="165"/>
      <c r="CD19" s="169" t="s">
        <v>261</v>
      </c>
      <c r="CE19" s="170"/>
      <c r="CF19" s="170"/>
      <c r="CG19" s="170"/>
      <c r="CH19" s="170"/>
      <c r="CI19" s="170"/>
      <c r="CJ19" s="170"/>
      <c r="CK19" s="170"/>
      <c r="CS19" s="48"/>
      <c r="CT19" s="48"/>
      <c r="CU19" s="48"/>
      <c r="CV19" s="48"/>
      <c r="CW19" s="48"/>
      <c r="CX19" s="48"/>
    </row>
    <row r="20" spans="2:108" ht="31.5" customHeight="1" x14ac:dyDescent="0.2">
      <c r="C20" s="174"/>
      <c r="D20" s="175"/>
      <c r="E20" s="175"/>
      <c r="F20" s="175"/>
      <c r="G20" s="175"/>
      <c r="H20" s="175"/>
      <c r="I20" s="175"/>
      <c r="J20" s="175"/>
      <c r="K20" s="175"/>
      <c r="L20" s="175"/>
      <c r="M20" s="175"/>
      <c r="N20" s="175"/>
      <c r="O20" s="175"/>
      <c r="P20" s="175"/>
      <c r="Q20" s="175"/>
      <c r="R20" s="175"/>
      <c r="S20" s="175"/>
      <c r="T20" s="175"/>
      <c r="U20" s="175"/>
      <c r="V20" s="175"/>
      <c r="W20" s="175"/>
      <c r="X20" s="178"/>
      <c r="Y20" s="179"/>
      <c r="Z20" s="179"/>
      <c r="AA20" s="179"/>
      <c r="AB20" s="179"/>
      <c r="AC20" s="179"/>
      <c r="AD20" s="179"/>
      <c r="AE20" s="179"/>
      <c r="AF20" s="179"/>
      <c r="AG20" s="179"/>
      <c r="AH20" s="179"/>
      <c r="AI20" s="179"/>
      <c r="AJ20" s="179"/>
      <c r="AK20" s="179"/>
      <c r="AL20" s="179"/>
      <c r="AM20" s="179"/>
      <c r="AN20" s="179"/>
      <c r="AO20" s="180"/>
      <c r="AP20" s="157" t="s">
        <v>203</v>
      </c>
      <c r="AQ20" s="158"/>
      <c r="AR20" s="157" t="s">
        <v>204</v>
      </c>
      <c r="AS20" s="158"/>
      <c r="AT20" s="157" t="s">
        <v>205</v>
      </c>
      <c r="AU20" s="159"/>
      <c r="AV20" s="158"/>
      <c r="AW20" s="171" t="s">
        <v>153</v>
      </c>
      <c r="AX20" s="171"/>
      <c r="AY20" s="171" t="s">
        <v>154</v>
      </c>
      <c r="AZ20" s="171"/>
      <c r="BA20" s="171"/>
      <c r="BB20" s="171"/>
      <c r="BC20" s="171"/>
      <c r="BD20" s="171"/>
      <c r="BE20" s="171"/>
      <c r="BF20" s="168"/>
      <c r="BG20" s="168"/>
      <c r="BH20" s="168"/>
      <c r="BI20" s="168"/>
      <c r="BJ20" s="168"/>
      <c r="BK20" s="168"/>
      <c r="BL20" s="197"/>
      <c r="BM20" s="197"/>
      <c r="BN20" s="197"/>
      <c r="BO20" s="168"/>
      <c r="BP20" s="168"/>
      <c r="BQ20" s="168"/>
      <c r="BR20" s="168"/>
      <c r="BS20" s="168"/>
      <c r="BT20" s="168"/>
      <c r="BU20" s="168"/>
      <c r="BV20" s="168"/>
      <c r="BW20" s="168"/>
      <c r="BX20" s="168"/>
      <c r="BY20" s="168"/>
      <c r="BZ20" s="168"/>
      <c r="CA20" s="166"/>
      <c r="CB20" s="166"/>
      <c r="CC20" s="167"/>
      <c r="CD20" s="170"/>
      <c r="CE20" s="170"/>
      <c r="CF20" s="170"/>
      <c r="CG20" s="170"/>
      <c r="CH20" s="170"/>
      <c r="CI20" s="170"/>
      <c r="CJ20" s="170"/>
      <c r="CK20" s="170"/>
      <c r="CS20" s="48">
        <f>IF(AZ17="X",BUCARv(1,CS16:CX16,4,5),0)</f>
        <v>0</v>
      </c>
      <c r="CT20" s="48"/>
      <c r="CU20" s="48"/>
      <c r="CV20" s="48"/>
      <c r="CW20" s="48"/>
      <c r="CX20" s="48"/>
    </row>
    <row r="21" spans="2:108" ht="25.5" customHeight="1" x14ac:dyDescent="0.2">
      <c r="C21" s="144" t="s">
        <v>41</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row>
    <row r="22" spans="2:108" ht="35.25" customHeight="1" x14ac:dyDescent="0.2">
      <c r="C22" s="199"/>
      <c r="D22" s="200"/>
      <c r="E22" s="200"/>
      <c r="F22" s="200"/>
      <c r="G22" s="200"/>
      <c r="H22" s="200"/>
      <c r="I22" s="200"/>
      <c r="J22" s="200"/>
      <c r="K22" s="200"/>
      <c r="L22" s="200"/>
      <c r="M22" s="200"/>
      <c r="N22" s="200"/>
      <c r="O22" s="200"/>
      <c r="P22" s="200"/>
      <c r="Q22" s="200"/>
      <c r="R22" s="200"/>
      <c r="S22" s="200"/>
      <c r="T22" s="200"/>
      <c r="U22" s="200"/>
      <c r="V22" s="200"/>
      <c r="W22" s="200"/>
      <c r="X22" s="206"/>
      <c r="Y22" s="182"/>
      <c r="Z22" s="182"/>
      <c r="AA22" s="182"/>
      <c r="AB22" s="182"/>
      <c r="AC22" s="182"/>
      <c r="AD22" s="182"/>
      <c r="AE22" s="182"/>
      <c r="AF22" s="182"/>
      <c r="AG22" s="182"/>
      <c r="AH22" s="182"/>
      <c r="AI22" s="182"/>
      <c r="AJ22" s="182"/>
      <c r="AK22" s="182"/>
      <c r="AL22" s="182"/>
      <c r="AM22" s="182"/>
      <c r="AN22" s="182"/>
      <c r="AO22" s="207"/>
      <c r="AP22" s="204"/>
      <c r="AQ22" s="205"/>
      <c r="AR22" s="204"/>
      <c r="AS22" s="205"/>
      <c r="AT22" s="201"/>
      <c r="AU22" s="202"/>
      <c r="AV22" s="203"/>
      <c r="AW22" s="146"/>
      <c r="AX22" s="146"/>
      <c r="AY22" s="147"/>
      <c r="AZ22" s="148"/>
      <c r="BA22" s="148"/>
      <c r="BB22" s="148"/>
      <c r="BC22" s="148"/>
      <c r="BD22" s="148"/>
      <c r="BE22" s="149"/>
      <c r="BF22" s="150"/>
      <c r="BG22" s="150"/>
      <c r="BH22" s="150"/>
      <c r="BI22" s="146"/>
      <c r="BJ22" s="146"/>
      <c r="BK22" s="146"/>
      <c r="BL22" s="146"/>
      <c r="BM22" s="146"/>
      <c r="BN22" s="146"/>
      <c r="BO22" s="150"/>
      <c r="BP22" s="150"/>
      <c r="BQ22" s="150"/>
      <c r="BR22" s="146"/>
      <c r="BS22" s="146"/>
      <c r="BT22" s="146"/>
      <c r="BU22" s="146"/>
      <c r="BV22" s="146"/>
      <c r="BW22" s="146"/>
      <c r="BX22" s="146"/>
      <c r="BY22" s="146"/>
      <c r="BZ22" s="146"/>
      <c r="CA22" s="198"/>
      <c r="CB22" s="148"/>
      <c r="CC22" s="149"/>
      <c r="CD22" s="143"/>
      <c r="CE22" s="143"/>
      <c r="CF22" s="143"/>
      <c r="CG22" s="143"/>
      <c r="CH22" s="143"/>
      <c r="CI22" s="143"/>
      <c r="CJ22" s="143"/>
      <c r="CK22" s="143"/>
      <c r="CS22" s="52"/>
      <c r="CT22" s="52"/>
      <c r="CU22" s="53">
        <v>1750905</v>
      </c>
      <c r="CV22" s="52"/>
      <c r="CW22" s="52"/>
      <c r="CX22" s="52"/>
      <c r="CY22" s="52"/>
      <c r="CZ22" s="52"/>
      <c r="DA22" s="52"/>
      <c r="DB22" s="52"/>
      <c r="DC22" s="52"/>
      <c r="DD22" s="52"/>
    </row>
    <row r="23" spans="2:108" ht="24.75" customHeight="1" x14ac:dyDescent="0.2">
      <c r="C23" s="144" t="s">
        <v>260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T23" s="54" t="s">
        <v>132</v>
      </c>
      <c r="CU23" s="54" t="s">
        <v>133</v>
      </c>
      <c r="CV23" s="54" t="s">
        <v>45</v>
      </c>
      <c r="CW23" s="52"/>
      <c r="CX23" s="52"/>
      <c r="CY23" s="52"/>
      <c r="CZ23" s="52"/>
      <c r="DA23" s="52"/>
      <c r="DB23" s="52"/>
      <c r="DC23" s="52"/>
      <c r="DD23" s="52"/>
    </row>
    <row r="24" spans="2:108" ht="35.25" customHeight="1" x14ac:dyDescent="0.2">
      <c r="B24" s="34">
        <f>+BF24</f>
        <v>0</v>
      </c>
      <c r="C24" s="199"/>
      <c r="D24" s="200"/>
      <c r="E24" s="200"/>
      <c r="F24" s="200"/>
      <c r="G24" s="200"/>
      <c r="H24" s="200"/>
      <c r="I24" s="200"/>
      <c r="J24" s="200"/>
      <c r="K24" s="200"/>
      <c r="L24" s="200"/>
      <c r="M24" s="200"/>
      <c r="N24" s="200"/>
      <c r="O24" s="200"/>
      <c r="P24" s="200"/>
      <c r="Q24" s="200"/>
      <c r="R24" s="200"/>
      <c r="S24" s="200"/>
      <c r="T24" s="200"/>
      <c r="U24" s="200"/>
      <c r="V24" s="200"/>
      <c r="W24" s="200"/>
      <c r="X24" s="206"/>
      <c r="Y24" s="182"/>
      <c r="Z24" s="182"/>
      <c r="AA24" s="182"/>
      <c r="AB24" s="182"/>
      <c r="AC24" s="182"/>
      <c r="AD24" s="182"/>
      <c r="AE24" s="182"/>
      <c r="AF24" s="182"/>
      <c r="AG24" s="182"/>
      <c r="AH24" s="182"/>
      <c r="AI24" s="182"/>
      <c r="AJ24" s="182"/>
      <c r="AK24" s="182"/>
      <c r="AL24" s="182"/>
      <c r="AM24" s="182"/>
      <c r="AN24" s="182"/>
      <c r="AO24" s="207"/>
      <c r="AP24" s="204"/>
      <c r="AQ24" s="205"/>
      <c r="AR24" s="204"/>
      <c r="AS24" s="205"/>
      <c r="AT24" s="201"/>
      <c r="AU24" s="202"/>
      <c r="AV24" s="203"/>
      <c r="AW24" s="146"/>
      <c r="AX24" s="146"/>
      <c r="AY24" s="147"/>
      <c r="AZ24" s="148"/>
      <c r="BA24" s="148"/>
      <c r="BB24" s="148"/>
      <c r="BC24" s="148"/>
      <c r="BD24" s="148"/>
      <c r="BE24" s="149"/>
      <c r="BF24" s="150"/>
      <c r="BG24" s="150"/>
      <c r="BH24" s="150"/>
      <c r="BI24" s="146"/>
      <c r="BJ24" s="146"/>
      <c r="BK24" s="146"/>
      <c r="BL24" s="146"/>
      <c r="BM24" s="146"/>
      <c r="BN24" s="146"/>
      <c r="BO24" s="150"/>
      <c r="BP24" s="150"/>
      <c r="BQ24" s="150"/>
      <c r="BR24" s="146"/>
      <c r="BS24" s="146"/>
      <c r="BT24" s="146"/>
      <c r="BU24" s="146"/>
      <c r="BV24" s="146"/>
      <c r="BW24" s="146"/>
      <c r="BX24" s="146"/>
      <c r="BY24" s="146"/>
      <c r="BZ24" s="146"/>
      <c r="CA24" s="198"/>
      <c r="CB24" s="148"/>
      <c r="CC24" s="149"/>
      <c r="CD24" s="143"/>
      <c r="CE24" s="143"/>
      <c r="CF24" s="143"/>
      <c r="CG24" s="143"/>
      <c r="CH24" s="143"/>
      <c r="CI24" s="143"/>
      <c r="CJ24" s="143"/>
      <c r="CK24" s="143"/>
      <c r="CS24" s="47" t="b">
        <f t="shared" ref="CS24:CS33" si="0">IF($AJ$13="X",(IF(AND($CD$32&gt;CT24,$CD$32&lt;=CU24),1,0)))</f>
        <v>0</v>
      </c>
      <c r="CT24" s="55">
        <v>0</v>
      </c>
      <c r="CU24" s="56">
        <f>+CU22*2</f>
        <v>3501810</v>
      </c>
      <c r="CV24" s="57">
        <f>+$CU$22*30</f>
        <v>52527150</v>
      </c>
      <c r="CW24" s="58">
        <v>30</v>
      </c>
      <c r="CX24" s="52"/>
      <c r="CY24" s="52"/>
      <c r="CZ24" s="52"/>
      <c r="DA24" s="52"/>
      <c r="DB24" s="52"/>
      <c r="DC24" s="52"/>
      <c r="DD24" s="52"/>
    </row>
    <row r="25" spans="2:108" ht="35.25" customHeight="1" x14ac:dyDescent="0.2">
      <c r="B25" s="34">
        <f t="shared" ref="B25:B31" si="1">+BF25</f>
        <v>0</v>
      </c>
      <c r="C25" s="199"/>
      <c r="D25" s="200"/>
      <c r="E25" s="200"/>
      <c r="F25" s="200"/>
      <c r="G25" s="200"/>
      <c r="H25" s="200"/>
      <c r="I25" s="200"/>
      <c r="J25" s="200"/>
      <c r="K25" s="200"/>
      <c r="L25" s="200"/>
      <c r="M25" s="200"/>
      <c r="N25" s="200"/>
      <c r="O25" s="200"/>
      <c r="P25" s="200"/>
      <c r="Q25" s="200"/>
      <c r="R25" s="200"/>
      <c r="S25" s="200"/>
      <c r="T25" s="200"/>
      <c r="U25" s="200"/>
      <c r="V25" s="200"/>
      <c r="W25" s="200"/>
      <c r="X25" s="206"/>
      <c r="Y25" s="182"/>
      <c r="Z25" s="182"/>
      <c r="AA25" s="182"/>
      <c r="AB25" s="182"/>
      <c r="AC25" s="182"/>
      <c r="AD25" s="182"/>
      <c r="AE25" s="182"/>
      <c r="AF25" s="182"/>
      <c r="AG25" s="182"/>
      <c r="AH25" s="182"/>
      <c r="AI25" s="182"/>
      <c r="AJ25" s="182"/>
      <c r="AK25" s="182"/>
      <c r="AL25" s="182"/>
      <c r="AM25" s="182"/>
      <c r="AN25" s="182"/>
      <c r="AO25" s="207"/>
      <c r="AP25" s="204"/>
      <c r="AQ25" s="205"/>
      <c r="AR25" s="204"/>
      <c r="AS25" s="205"/>
      <c r="AT25" s="201"/>
      <c r="AU25" s="202"/>
      <c r="AV25" s="203"/>
      <c r="AW25" s="146"/>
      <c r="AX25" s="146"/>
      <c r="AY25" s="147"/>
      <c r="AZ25" s="148"/>
      <c r="BA25" s="148"/>
      <c r="BB25" s="148"/>
      <c r="BC25" s="148"/>
      <c r="BD25" s="148"/>
      <c r="BE25" s="149"/>
      <c r="BF25" s="150"/>
      <c r="BG25" s="150"/>
      <c r="BH25" s="150"/>
      <c r="BI25" s="146"/>
      <c r="BJ25" s="146"/>
      <c r="BK25" s="146"/>
      <c r="BL25" s="146"/>
      <c r="BM25" s="146"/>
      <c r="BN25" s="146"/>
      <c r="BO25" s="150"/>
      <c r="BP25" s="150"/>
      <c r="BQ25" s="150"/>
      <c r="BR25" s="146"/>
      <c r="BS25" s="146"/>
      <c r="BT25" s="146"/>
      <c r="BU25" s="146"/>
      <c r="BV25" s="146"/>
      <c r="BW25" s="146"/>
      <c r="BX25" s="146"/>
      <c r="BY25" s="146"/>
      <c r="BZ25" s="146"/>
      <c r="CA25" s="198"/>
      <c r="CB25" s="148"/>
      <c r="CC25" s="149"/>
      <c r="CD25" s="143"/>
      <c r="CE25" s="143"/>
      <c r="CF25" s="143"/>
      <c r="CG25" s="143"/>
      <c r="CH25" s="143"/>
      <c r="CI25" s="143"/>
      <c r="CJ25" s="143"/>
      <c r="CK25" s="143"/>
      <c r="CS25" s="47" t="b">
        <f t="shared" si="0"/>
        <v>0</v>
      </c>
      <c r="CT25" s="55">
        <f>+CU24+0.1</f>
        <v>3501810.1</v>
      </c>
      <c r="CU25" s="59">
        <f>+CU22*4</f>
        <v>7003620</v>
      </c>
      <c r="CV25" s="57">
        <f>+$CU$22*20</f>
        <v>35018100</v>
      </c>
      <c r="CW25" s="58">
        <v>20</v>
      </c>
      <c r="CX25" s="52"/>
      <c r="CY25" s="52"/>
      <c r="CZ25" s="52"/>
      <c r="DA25" s="52"/>
      <c r="DB25" s="52"/>
      <c r="DC25" s="52"/>
      <c r="DD25" s="52"/>
    </row>
    <row r="26" spans="2:108" ht="35.25" customHeight="1" x14ac:dyDescent="0.2">
      <c r="B26" s="34">
        <f t="shared" si="1"/>
        <v>0</v>
      </c>
      <c r="C26" s="199"/>
      <c r="D26" s="200"/>
      <c r="E26" s="200"/>
      <c r="F26" s="200"/>
      <c r="G26" s="200"/>
      <c r="H26" s="200"/>
      <c r="I26" s="200"/>
      <c r="J26" s="200"/>
      <c r="K26" s="200"/>
      <c r="L26" s="200"/>
      <c r="M26" s="200"/>
      <c r="N26" s="200"/>
      <c r="O26" s="200"/>
      <c r="P26" s="200"/>
      <c r="Q26" s="200"/>
      <c r="R26" s="200"/>
      <c r="S26" s="200"/>
      <c r="T26" s="200"/>
      <c r="U26" s="200"/>
      <c r="V26" s="200"/>
      <c r="W26" s="200"/>
      <c r="X26" s="206"/>
      <c r="Y26" s="182"/>
      <c r="Z26" s="182"/>
      <c r="AA26" s="182"/>
      <c r="AB26" s="182"/>
      <c r="AC26" s="182"/>
      <c r="AD26" s="182"/>
      <c r="AE26" s="182"/>
      <c r="AF26" s="182"/>
      <c r="AG26" s="182"/>
      <c r="AH26" s="182"/>
      <c r="AI26" s="182"/>
      <c r="AJ26" s="182"/>
      <c r="AK26" s="182"/>
      <c r="AL26" s="182"/>
      <c r="AM26" s="182"/>
      <c r="AN26" s="182"/>
      <c r="AO26" s="207"/>
      <c r="AP26" s="204"/>
      <c r="AQ26" s="205"/>
      <c r="AR26" s="204"/>
      <c r="AS26" s="205"/>
      <c r="AT26" s="201"/>
      <c r="AU26" s="202"/>
      <c r="AV26" s="203"/>
      <c r="AW26" s="146"/>
      <c r="AX26" s="146"/>
      <c r="AY26" s="147"/>
      <c r="AZ26" s="148"/>
      <c r="BA26" s="148"/>
      <c r="BB26" s="148"/>
      <c r="BC26" s="148"/>
      <c r="BD26" s="148"/>
      <c r="BE26" s="149"/>
      <c r="BF26" s="150"/>
      <c r="BG26" s="150"/>
      <c r="BH26" s="150"/>
      <c r="BI26" s="146"/>
      <c r="BJ26" s="146"/>
      <c r="BK26" s="146"/>
      <c r="BL26" s="146"/>
      <c r="BM26" s="146"/>
      <c r="BN26" s="146"/>
      <c r="BO26" s="150"/>
      <c r="BP26" s="150"/>
      <c r="BQ26" s="150"/>
      <c r="BR26" s="146"/>
      <c r="BS26" s="146"/>
      <c r="BT26" s="146"/>
      <c r="BU26" s="146"/>
      <c r="BV26" s="146"/>
      <c r="BW26" s="146"/>
      <c r="BX26" s="146"/>
      <c r="BY26" s="146"/>
      <c r="BZ26" s="146"/>
      <c r="CA26" s="198"/>
      <c r="CB26" s="148"/>
      <c r="CC26" s="149"/>
      <c r="CD26" s="143"/>
      <c r="CE26" s="143"/>
      <c r="CF26" s="143"/>
      <c r="CG26" s="143"/>
      <c r="CH26" s="143"/>
      <c r="CI26" s="143"/>
      <c r="CJ26" s="143"/>
      <c r="CK26" s="143"/>
      <c r="CS26" s="47" t="b">
        <f t="shared" si="0"/>
        <v>0</v>
      </c>
      <c r="CT26" s="55">
        <f>+CU25+0.1</f>
        <v>7003620.0999999996</v>
      </c>
      <c r="CU26" s="59">
        <f>+CU22*5</f>
        <v>8754525</v>
      </c>
      <c r="CV26" s="57">
        <v>0</v>
      </c>
      <c r="CW26" s="58">
        <v>20</v>
      </c>
      <c r="CX26" s="52"/>
      <c r="CY26" s="52"/>
      <c r="CZ26" s="52"/>
      <c r="DA26" s="52"/>
      <c r="DB26" s="52"/>
      <c r="DC26" s="52"/>
      <c r="DD26" s="52"/>
    </row>
    <row r="27" spans="2:108" ht="35.25" customHeight="1" x14ac:dyDescent="0.2">
      <c r="B27" s="34">
        <f t="shared" si="1"/>
        <v>0</v>
      </c>
      <c r="C27" s="199"/>
      <c r="D27" s="200"/>
      <c r="E27" s="200"/>
      <c r="F27" s="200"/>
      <c r="G27" s="200"/>
      <c r="H27" s="200"/>
      <c r="I27" s="200"/>
      <c r="J27" s="200"/>
      <c r="K27" s="200"/>
      <c r="L27" s="200"/>
      <c r="M27" s="200"/>
      <c r="N27" s="200"/>
      <c r="O27" s="200"/>
      <c r="P27" s="200"/>
      <c r="Q27" s="200"/>
      <c r="R27" s="200"/>
      <c r="S27" s="200"/>
      <c r="T27" s="200"/>
      <c r="U27" s="200"/>
      <c r="V27" s="200"/>
      <c r="W27" s="200"/>
      <c r="X27" s="206"/>
      <c r="Y27" s="182"/>
      <c r="Z27" s="182"/>
      <c r="AA27" s="182"/>
      <c r="AB27" s="182"/>
      <c r="AC27" s="182"/>
      <c r="AD27" s="182"/>
      <c r="AE27" s="182"/>
      <c r="AF27" s="182"/>
      <c r="AG27" s="182"/>
      <c r="AH27" s="182"/>
      <c r="AI27" s="182"/>
      <c r="AJ27" s="182"/>
      <c r="AK27" s="182"/>
      <c r="AL27" s="182"/>
      <c r="AM27" s="182"/>
      <c r="AN27" s="182"/>
      <c r="AO27" s="207"/>
      <c r="AP27" s="204"/>
      <c r="AQ27" s="205"/>
      <c r="AR27" s="204"/>
      <c r="AS27" s="205"/>
      <c r="AT27" s="201"/>
      <c r="AU27" s="202"/>
      <c r="AV27" s="203"/>
      <c r="AW27" s="146"/>
      <c r="AX27" s="146"/>
      <c r="AY27" s="147"/>
      <c r="AZ27" s="148"/>
      <c r="BA27" s="148"/>
      <c r="BB27" s="148"/>
      <c r="BC27" s="148"/>
      <c r="BD27" s="148"/>
      <c r="BE27" s="149"/>
      <c r="BF27" s="150"/>
      <c r="BG27" s="150"/>
      <c r="BH27" s="150"/>
      <c r="BI27" s="146"/>
      <c r="BJ27" s="146"/>
      <c r="BK27" s="146"/>
      <c r="BL27" s="146"/>
      <c r="BM27" s="146"/>
      <c r="BN27" s="146"/>
      <c r="BO27" s="150"/>
      <c r="BP27" s="150"/>
      <c r="BQ27" s="150"/>
      <c r="BR27" s="146"/>
      <c r="BS27" s="146"/>
      <c r="BT27" s="146"/>
      <c r="BU27" s="146"/>
      <c r="BV27" s="146"/>
      <c r="BW27" s="146"/>
      <c r="BX27" s="146"/>
      <c r="BY27" s="146"/>
      <c r="BZ27" s="146"/>
      <c r="CA27" s="198"/>
      <c r="CB27" s="148"/>
      <c r="CC27" s="149"/>
      <c r="CD27" s="143"/>
      <c r="CE27" s="143"/>
      <c r="CF27" s="143"/>
      <c r="CG27" s="143"/>
      <c r="CH27" s="143"/>
      <c r="CI27" s="143"/>
      <c r="CJ27" s="143"/>
      <c r="CK27" s="143"/>
      <c r="CS27" s="47" t="b">
        <f t="shared" si="0"/>
        <v>0</v>
      </c>
      <c r="CT27" s="55">
        <f t="shared" ref="CT27:CT32" si="2">+CU26+0.1</f>
        <v>8754525.0999999996</v>
      </c>
      <c r="CU27" s="59">
        <f>+CU22*4</f>
        <v>7003620</v>
      </c>
      <c r="CV27" s="57">
        <f>+$CU$22*20</f>
        <v>35018100</v>
      </c>
      <c r="CW27" s="58">
        <v>12</v>
      </c>
      <c r="CX27" s="52"/>
      <c r="CY27" s="52"/>
      <c r="CZ27" s="52"/>
      <c r="DA27" s="52"/>
      <c r="DB27" s="52"/>
      <c r="DC27" s="52"/>
      <c r="DD27" s="52"/>
    </row>
    <row r="28" spans="2:108" ht="35.25" customHeight="1" x14ac:dyDescent="0.2">
      <c r="B28" s="34">
        <f t="shared" si="1"/>
        <v>0</v>
      </c>
      <c r="C28" s="199"/>
      <c r="D28" s="200"/>
      <c r="E28" s="200"/>
      <c r="F28" s="200"/>
      <c r="G28" s="200"/>
      <c r="H28" s="200"/>
      <c r="I28" s="200"/>
      <c r="J28" s="200"/>
      <c r="K28" s="200"/>
      <c r="L28" s="200"/>
      <c r="M28" s="200"/>
      <c r="N28" s="200"/>
      <c r="O28" s="200"/>
      <c r="P28" s="200"/>
      <c r="Q28" s="200"/>
      <c r="R28" s="200"/>
      <c r="S28" s="200"/>
      <c r="T28" s="200"/>
      <c r="U28" s="200"/>
      <c r="V28" s="200"/>
      <c r="W28" s="200"/>
      <c r="X28" s="206"/>
      <c r="Y28" s="182"/>
      <c r="Z28" s="182"/>
      <c r="AA28" s="182"/>
      <c r="AB28" s="182"/>
      <c r="AC28" s="182"/>
      <c r="AD28" s="182"/>
      <c r="AE28" s="182"/>
      <c r="AF28" s="182"/>
      <c r="AG28" s="182"/>
      <c r="AH28" s="182"/>
      <c r="AI28" s="182"/>
      <c r="AJ28" s="182"/>
      <c r="AK28" s="182"/>
      <c r="AL28" s="182"/>
      <c r="AM28" s="182"/>
      <c r="AN28" s="182"/>
      <c r="AO28" s="207"/>
      <c r="AP28" s="204"/>
      <c r="AQ28" s="205"/>
      <c r="AR28" s="204"/>
      <c r="AS28" s="205"/>
      <c r="AT28" s="201"/>
      <c r="AU28" s="202"/>
      <c r="AV28" s="203"/>
      <c r="AW28" s="146"/>
      <c r="AX28" s="146"/>
      <c r="AY28" s="147"/>
      <c r="AZ28" s="148"/>
      <c r="BA28" s="148"/>
      <c r="BB28" s="148"/>
      <c r="BC28" s="148"/>
      <c r="BD28" s="148"/>
      <c r="BE28" s="149"/>
      <c r="BF28" s="150"/>
      <c r="BG28" s="150"/>
      <c r="BH28" s="150"/>
      <c r="BI28" s="146"/>
      <c r="BJ28" s="146"/>
      <c r="BK28" s="146"/>
      <c r="BL28" s="146"/>
      <c r="BM28" s="146"/>
      <c r="BN28" s="146"/>
      <c r="BO28" s="150"/>
      <c r="BP28" s="150"/>
      <c r="BQ28" s="150"/>
      <c r="BR28" s="146"/>
      <c r="BS28" s="146"/>
      <c r="BT28" s="146"/>
      <c r="BU28" s="146"/>
      <c r="BV28" s="146"/>
      <c r="BW28" s="146"/>
      <c r="BX28" s="146"/>
      <c r="BY28" s="146"/>
      <c r="BZ28" s="146"/>
      <c r="CA28" s="198"/>
      <c r="CB28" s="148"/>
      <c r="CC28" s="149"/>
      <c r="CD28" s="143"/>
      <c r="CE28" s="143"/>
      <c r="CF28" s="143"/>
      <c r="CG28" s="143"/>
      <c r="CH28" s="143"/>
      <c r="CI28" s="143"/>
      <c r="CJ28" s="143"/>
      <c r="CK28" s="143"/>
      <c r="CS28" s="47" t="b">
        <f t="shared" si="0"/>
        <v>0</v>
      </c>
      <c r="CT28" s="55">
        <f>+CU27+1</f>
        <v>7003621</v>
      </c>
      <c r="CU28" s="59">
        <v>0</v>
      </c>
      <c r="CV28" s="57">
        <f>+$CU$22*1</f>
        <v>1750905</v>
      </c>
      <c r="CW28" s="58">
        <v>0</v>
      </c>
      <c r="CX28" s="52"/>
      <c r="CY28" s="52"/>
      <c r="CZ28" s="52"/>
      <c r="DA28" s="52"/>
      <c r="DB28" s="52"/>
      <c r="DC28" s="52"/>
      <c r="DD28" s="52"/>
    </row>
    <row r="29" spans="2:108" ht="35.25" customHeight="1" x14ac:dyDescent="0.2">
      <c r="B29" s="34">
        <f t="shared" si="1"/>
        <v>0</v>
      </c>
      <c r="C29" s="199"/>
      <c r="D29" s="200"/>
      <c r="E29" s="200"/>
      <c r="F29" s="200"/>
      <c r="G29" s="200"/>
      <c r="H29" s="200"/>
      <c r="I29" s="200"/>
      <c r="J29" s="200"/>
      <c r="K29" s="200"/>
      <c r="L29" s="200"/>
      <c r="M29" s="200"/>
      <c r="N29" s="200"/>
      <c r="O29" s="200"/>
      <c r="P29" s="200"/>
      <c r="Q29" s="200"/>
      <c r="R29" s="200"/>
      <c r="S29" s="200"/>
      <c r="T29" s="200"/>
      <c r="U29" s="200"/>
      <c r="V29" s="200"/>
      <c r="W29" s="200"/>
      <c r="X29" s="206"/>
      <c r="Y29" s="182"/>
      <c r="Z29" s="182"/>
      <c r="AA29" s="182"/>
      <c r="AB29" s="182"/>
      <c r="AC29" s="182"/>
      <c r="AD29" s="182"/>
      <c r="AE29" s="182"/>
      <c r="AF29" s="182"/>
      <c r="AG29" s="182"/>
      <c r="AH29" s="182"/>
      <c r="AI29" s="182"/>
      <c r="AJ29" s="182"/>
      <c r="AK29" s="182"/>
      <c r="AL29" s="182"/>
      <c r="AM29" s="182"/>
      <c r="AN29" s="182"/>
      <c r="AO29" s="207"/>
      <c r="AP29" s="204"/>
      <c r="AQ29" s="205"/>
      <c r="AR29" s="204"/>
      <c r="AS29" s="205"/>
      <c r="AT29" s="201"/>
      <c r="AU29" s="202"/>
      <c r="AV29" s="203"/>
      <c r="AW29" s="146"/>
      <c r="AX29" s="146"/>
      <c r="AY29" s="147"/>
      <c r="AZ29" s="148"/>
      <c r="BA29" s="148"/>
      <c r="BB29" s="148"/>
      <c r="BC29" s="148"/>
      <c r="BD29" s="148"/>
      <c r="BE29" s="149"/>
      <c r="BF29" s="150"/>
      <c r="BG29" s="150"/>
      <c r="BH29" s="150"/>
      <c r="BI29" s="146"/>
      <c r="BJ29" s="146"/>
      <c r="BK29" s="146"/>
      <c r="BL29" s="146"/>
      <c r="BM29" s="146"/>
      <c r="BN29" s="146"/>
      <c r="BO29" s="150"/>
      <c r="BP29" s="150"/>
      <c r="BQ29" s="150"/>
      <c r="BR29" s="146"/>
      <c r="BS29" s="146"/>
      <c r="BT29" s="146"/>
      <c r="BU29" s="146"/>
      <c r="BV29" s="146"/>
      <c r="BW29" s="146"/>
      <c r="BX29" s="146"/>
      <c r="BY29" s="146"/>
      <c r="BZ29" s="146"/>
      <c r="CA29" s="198"/>
      <c r="CB29" s="148"/>
      <c r="CC29" s="149"/>
      <c r="CD29" s="143"/>
      <c r="CE29" s="143"/>
      <c r="CF29" s="143"/>
      <c r="CG29" s="143"/>
      <c r="CH29" s="143"/>
      <c r="CI29" s="143"/>
      <c r="CJ29" s="143"/>
      <c r="CK29" s="143"/>
      <c r="CS29" s="47" t="b">
        <f t="shared" si="0"/>
        <v>0</v>
      </c>
      <c r="CT29" s="55">
        <f t="shared" si="2"/>
        <v>0.1</v>
      </c>
      <c r="CU29" s="59">
        <v>0</v>
      </c>
      <c r="CV29" s="57">
        <f>+$CU$22*1</f>
        <v>1750905</v>
      </c>
      <c r="CW29" s="58">
        <v>0</v>
      </c>
      <c r="CX29" s="52"/>
      <c r="CY29" s="52"/>
      <c r="CZ29" s="52"/>
      <c r="DA29" s="52"/>
      <c r="DB29" s="52"/>
      <c r="DC29" s="52"/>
      <c r="DD29" s="52"/>
    </row>
    <row r="30" spans="2:108" ht="35.25" customHeight="1" x14ac:dyDescent="0.2">
      <c r="B30" s="34">
        <f t="shared" si="1"/>
        <v>0</v>
      </c>
      <c r="C30" s="199"/>
      <c r="D30" s="200"/>
      <c r="E30" s="200"/>
      <c r="F30" s="200"/>
      <c r="G30" s="200"/>
      <c r="H30" s="200"/>
      <c r="I30" s="200"/>
      <c r="J30" s="200"/>
      <c r="K30" s="200"/>
      <c r="L30" s="200"/>
      <c r="M30" s="200"/>
      <c r="N30" s="200"/>
      <c r="O30" s="200"/>
      <c r="P30" s="200"/>
      <c r="Q30" s="200"/>
      <c r="R30" s="200"/>
      <c r="S30" s="200"/>
      <c r="T30" s="200"/>
      <c r="U30" s="200"/>
      <c r="V30" s="200"/>
      <c r="W30" s="200"/>
      <c r="X30" s="206"/>
      <c r="Y30" s="182"/>
      <c r="Z30" s="182"/>
      <c r="AA30" s="182"/>
      <c r="AB30" s="182"/>
      <c r="AC30" s="182"/>
      <c r="AD30" s="182"/>
      <c r="AE30" s="182"/>
      <c r="AF30" s="182"/>
      <c r="AG30" s="182"/>
      <c r="AH30" s="182"/>
      <c r="AI30" s="182"/>
      <c r="AJ30" s="182"/>
      <c r="AK30" s="182"/>
      <c r="AL30" s="182"/>
      <c r="AM30" s="182"/>
      <c r="AN30" s="182"/>
      <c r="AO30" s="207"/>
      <c r="AP30" s="204"/>
      <c r="AQ30" s="205"/>
      <c r="AR30" s="204"/>
      <c r="AS30" s="205"/>
      <c r="AT30" s="201"/>
      <c r="AU30" s="202"/>
      <c r="AV30" s="203"/>
      <c r="AW30" s="146"/>
      <c r="AX30" s="146"/>
      <c r="AY30" s="147"/>
      <c r="AZ30" s="148"/>
      <c r="BA30" s="148"/>
      <c r="BB30" s="148"/>
      <c r="BC30" s="148"/>
      <c r="BD30" s="148"/>
      <c r="BE30" s="149"/>
      <c r="BF30" s="150"/>
      <c r="BG30" s="150"/>
      <c r="BH30" s="150"/>
      <c r="BI30" s="146"/>
      <c r="BJ30" s="146"/>
      <c r="BK30" s="146"/>
      <c r="BL30" s="146"/>
      <c r="BM30" s="146"/>
      <c r="BN30" s="146"/>
      <c r="BO30" s="150"/>
      <c r="BP30" s="150"/>
      <c r="BQ30" s="150"/>
      <c r="BR30" s="146"/>
      <c r="BS30" s="146"/>
      <c r="BT30" s="146"/>
      <c r="BU30" s="146"/>
      <c r="BV30" s="146"/>
      <c r="BW30" s="146"/>
      <c r="BX30" s="146"/>
      <c r="BY30" s="146"/>
      <c r="BZ30" s="146"/>
      <c r="CA30" s="198"/>
      <c r="CB30" s="148"/>
      <c r="CC30" s="149"/>
      <c r="CD30" s="143"/>
      <c r="CE30" s="143"/>
      <c r="CF30" s="143"/>
      <c r="CG30" s="143"/>
      <c r="CH30" s="143"/>
      <c r="CI30" s="143"/>
      <c r="CJ30" s="143"/>
      <c r="CK30" s="143"/>
      <c r="CS30" s="47" t="b">
        <f t="shared" si="0"/>
        <v>0</v>
      </c>
      <c r="CT30" s="55">
        <f t="shared" si="2"/>
        <v>0.1</v>
      </c>
      <c r="CU30" s="59">
        <v>0</v>
      </c>
      <c r="CV30" s="57">
        <f>+$CU$22*1</f>
        <v>1750905</v>
      </c>
      <c r="CW30" s="58">
        <v>0</v>
      </c>
      <c r="CX30" s="52"/>
      <c r="CY30" s="52"/>
      <c r="CZ30" s="52"/>
      <c r="DA30" s="52"/>
      <c r="DB30" s="52"/>
      <c r="DC30" s="52"/>
      <c r="DD30" s="52"/>
    </row>
    <row r="31" spans="2:108" ht="35.25" customHeight="1" x14ac:dyDescent="0.2">
      <c r="B31" s="34">
        <f t="shared" si="1"/>
        <v>0</v>
      </c>
      <c r="C31" s="199"/>
      <c r="D31" s="200"/>
      <c r="E31" s="200"/>
      <c r="F31" s="200"/>
      <c r="G31" s="200"/>
      <c r="H31" s="200"/>
      <c r="I31" s="200"/>
      <c r="J31" s="200"/>
      <c r="K31" s="200"/>
      <c r="L31" s="200"/>
      <c r="M31" s="200"/>
      <c r="N31" s="200"/>
      <c r="O31" s="200"/>
      <c r="P31" s="200"/>
      <c r="Q31" s="200"/>
      <c r="R31" s="200"/>
      <c r="S31" s="200"/>
      <c r="T31" s="200"/>
      <c r="U31" s="200"/>
      <c r="V31" s="200"/>
      <c r="W31" s="200"/>
      <c r="X31" s="206"/>
      <c r="Y31" s="182"/>
      <c r="Z31" s="182"/>
      <c r="AA31" s="182"/>
      <c r="AB31" s="182"/>
      <c r="AC31" s="182"/>
      <c r="AD31" s="182"/>
      <c r="AE31" s="182"/>
      <c r="AF31" s="182"/>
      <c r="AG31" s="182"/>
      <c r="AH31" s="182"/>
      <c r="AI31" s="182"/>
      <c r="AJ31" s="182"/>
      <c r="AK31" s="182"/>
      <c r="AL31" s="182"/>
      <c r="AM31" s="182"/>
      <c r="AN31" s="182"/>
      <c r="AO31" s="207"/>
      <c r="AP31" s="204"/>
      <c r="AQ31" s="205"/>
      <c r="AR31" s="204"/>
      <c r="AS31" s="205"/>
      <c r="AT31" s="201"/>
      <c r="AU31" s="202"/>
      <c r="AV31" s="203"/>
      <c r="AW31" s="146"/>
      <c r="AX31" s="146"/>
      <c r="AY31" s="147"/>
      <c r="AZ31" s="148"/>
      <c r="BA31" s="148"/>
      <c r="BB31" s="148"/>
      <c r="BC31" s="148"/>
      <c r="BD31" s="148"/>
      <c r="BE31" s="149"/>
      <c r="BF31" s="150"/>
      <c r="BG31" s="150"/>
      <c r="BH31" s="150"/>
      <c r="BI31" s="146"/>
      <c r="BJ31" s="146"/>
      <c r="BK31" s="146"/>
      <c r="BL31" s="146"/>
      <c r="BM31" s="146"/>
      <c r="BN31" s="146"/>
      <c r="BO31" s="150"/>
      <c r="BP31" s="150"/>
      <c r="BQ31" s="150"/>
      <c r="BR31" s="146"/>
      <c r="BS31" s="146"/>
      <c r="BT31" s="146"/>
      <c r="BU31" s="146"/>
      <c r="BV31" s="146"/>
      <c r="BW31" s="146"/>
      <c r="BX31" s="146"/>
      <c r="BY31" s="146"/>
      <c r="BZ31" s="146"/>
      <c r="CA31" s="198"/>
      <c r="CB31" s="148"/>
      <c r="CC31" s="149"/>
      <c r="CD31" s="143"/>
      <c r="CE31" s="143"/>
      <c r="CF31" s="143"/>
      <c r="CG31" s="143"/>
      <c r="CH31" s="143"/>
      <c r="CI31" s="143"/>
      <c r="CJ31" s="143"/>
      <c r="CK31" s="143"/>
      <c r="CS31" s="47" t="b">
        <f t="shared" si="0"/>
        <v>0</v>
      </c>
      <c r="CT31" s="55">
        <f t="shared" si="2"/>
        <v>0.1</v>
      </c>
      <c r="CU31" s="59">
        <v>0</v>
      </c>
      <c r="CV31" s="57">
        <f>+$CU$22*1</f>
        <v>1750905</v>
      </c>
      <c r="CW31" s="58">
        <v>0</v>
      </c>
      <c r="CX31" s="52"/>
      <c r="CY31" s="52"/>
      <c r="CZ31" s="52"/>
      <c r="DA31" s="52"/>
      <c r="DB31" s="52"/>
      <c r="DC31" s="52"/>
      <c r="DD31" s="52"/>
    </row>
    <row r="32" spans="2:108" ht="21.75" customHeight="1" x14ac:dyDescent="0.2">
      <c r="BU32" s="363" t="s">
        <v>156</v>
      </c>
      <c r="BV32" s="363"/>
      <c r="BW32" s="363"/>
      <c r="BX32" s="363"/>
      <c r="BY32" s="363"/>
      <c r="BZ32" s="363"/>
      <c r="CA32" s="363"/>
      <c r="CB32" s="363"/>
      <c r="CC32" s="363"/>
      <c r="CD32" s="364">
        <f>+CD22+CD24+CD25+CD26+CD27+CD28+CD29+CD30+CD31</f>
        <v>0</v>
      </c>
      <c r="CE32" s="364"/>
      <c r="CF32" s="364"/>
      <c r="CG32" s="364"/>
      <c r="CH32" s="364"/>
      <c r="CI32" s="364"/>
      <c r="CJ32" s="364"/>
      <c r="CK32" s="364"/>
      <c r="CS32" s="47" t="b">
        <f t="shared" si="0"/>
        <v>0</v>
      </c>
      <c r="CT32" s="55">
        <f t="shared" si="2"/>
        <v>0.1</v>
      </c>
      <c r="CU32" s="59">
        <v>0</v>
      </c>
      <c r="CV32" s="57">
        <f>+$CU$22*4</f>
        <v>7003620</v>
      </c>
      <c r="CW32" s="60">
        <v>0</v>
      </c>
      <c r="CX32" s="61"/>
      <c r="CY32" s="61"/>
      <c r="CZ32" s="61"/>
      <c r="DA32" s="61"/>
      <c r="DB32" s="61"/>
      <c r="DC32" s="61"/>
      <c r="DD32" s="61"/>
    </row>
    <row r="33" spans="3:175" ht="27" customHeight="1" x14ac:dyDescent="0.2">
      <c r="C33" s="119"/>
      <c r="D33" s="216" t="s">
        <v>266</v>
      </c>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c r="CG33" s="217"/>
      <c r="CH33" s="217"/>
      <c r="CI33" s="217"/>
      <c r="CJ33" s="217"/>
      <c r="CK33" s="218"/>
      <c r="CS33" s="47" t="b">
        <f t="shared" si="0"/>
        <v>0</v>
      </c>
      <c r="CT33" s="55">
        <f>+CU32+0.1</f>
        <v>0.1</v>
      </c>
      <c r="CU33" s="59">
        <v>9999999</v>
      </c>
      <c r="CV33" s="57">
        <v>0</v>
      </c>
      <c r="CW33" s="58"/>
      <c r="CX33" s="52"/>
      <c r="CY33" s="52"/>
      <c r="CZ33" s="52"/>
      <c r="DA33" s="52"/>
      <c r="DB33" s="52"/>
      <c r="DC33" s="52"/>
      <c r="DD33" s="52"/>
    </row>
    <row r="34" spans="3:175" ht="22.5" customHeight="1" thickBot="1" x14ac:dyDescent="0.25">
      <c r="C34" s="222" t="s">
        <v>46</v>
      </c>
      <c r="D34" s="223"/>
      <c r="E34" s="224"/>
      <c r="F34" s="210"/>
      <c r="G34" s="210"/>
      <c r="H34" s="213"/>
      <c r="I34" s="214"/>
      <c r="J34" s="214"/>
      <c r="K34" s="214"/>
      <c r="L34" s="214"/>
      <c r="M34" s="214"/>
      <c r="N34" s="214"/>
      <c r="O34" s="215"/>
      <c r="Q34" s="222" t="s">
        <v>48</v>
      </c>
      <c r="R34" s="223"/>
      <c r="S34" s="224"/>
      <c r="T34" s="210"/>
      <c r="U34" s="210"/>
      <c r="V34" s="213"/>
      <c r="W34" s="214"/>
      <c r="X34" s="214"/>
      <c r="Y34" s="214"/>
      <c r="Z34" s="214"/>
      <c r="AA34" s="214"/>
      <c r="AB34" s="214"/>
      <c r="AC34" s="215"/>
      <c r="AE34" s="222" t="s">
        <v>58</v>
      </c>
      <c r="AF34" s="223"/>
      <c r="AG34" s="224"/>
      <c r="AH34" s="210"/>
      <c r="AI34" s="210"/>
      <c r="AJ34" s="213"/>
      <c r="AK34" s="214"/>
      <c r="AL34" s="214"/>
      <c r="AM34" s="214"/>
      <c r="AN34" s="214"/>
      <c r="AO34" s="214"/>
      <c r="AP34" s="214"/>
      <c r="AQ34" s="215"/>
      <c r="AS34" s="222" t="s">
        <v>51</v>
      </c>
      <c r="AT34" s="223"/>
      <c r="AU34" s="224"/>
      <c r="AV34" s="210"/>
      <c r="AW34" s="210"/>
      <c r="AX34" s="213"/>
      <c r="AY34" s="214"/>
      <c r="AZ34" s="214"/>
      <c r="BA34" s="214"/>
      <c r="BB34" s="214"/>
      <c r="BC34" s="214"/>
      <c r="BD34" s="214"/>
      <c r="BE34" s="215"/>
      <c r="BG34" s="208" t="s">
        <v>53</v>
      </c>
      <c r="BH34" s="209"/>
      <c r="BI34" s="209"/>
      <c r="BJ34" s="209"/>
      <c r="BK34" s="210"/>
      <c r="BL34" s="210"/>
      <c r="BM34" s="213"/>
      <c r="BN34" s="214"/>
      <c r="BO34" s="214"/>
      <c r="BP34" s="214"/>
      <c r="BQ34" s="214"/>
      <c r="BR34" s="214"/>
      <c r="BS34" s="214"/>
      <c r="BT34" s="215"/>
      <c r="BW34" s="208" t="s">
        <v>55</v>
      </c>
      <c r="BX34" s="209"/>
      <c r="BY34" s="209"/>
      <c r="BZ34" s="209"/>
      <c r="CA34" s="210"/>
      <c r="CB34" s="210"/>
      <c r="CC34" s="211"/>
      <c r="CD34" s="211"/>
      <c r="CE34" s="211"/>
      <c r="CF34" s="211"/>
      <c r="CG34" s="211"/>
      <c r="CH34" s="211"/>
      <c r="CI34" s="211"/>
      <c r="CJ34" s="211"/>
      <c r="CK34" s="212"/>
      <c r="CS34" s="51" t="b">
        <f>IF(BC13="X",(IF(AND(CD32&lt;=CU27),1,0)))</f>
        <v>0</v>
      </c>
      <c r="CT34" s="55">
        <f>+BF6</f>
        <v>0</v>
      </c>
      <c r="CU34" s="59">
        <f>+CU22*4</f>
        <v>7003620</v>
      </c>
      <c r="CV34" s="62">
        <f>IF(BL21&gt;(CU22*4),0,(CU22*18))</f>
        <v>31516290</v>
      </c>
      <c r="CW34" s="63"/>
      <c r="CX34" s="64"/>
      <c r="CY34" s="64"/>
      <c r="CZ34" s="64"/>
      <c r="DA34" s="64"/>
      <c r="DB34" s="64"/>
      <c r="DC34" s="64"/>
      <c r="DD34" s="64"/>
    </row>
    <row r="35" spans="3:175" ht="21.75" customHeight="1" x14ac:dyDescent="0.2">
      <c r="C35" s="219" t="s">
        <v>47</v>
      </c>
      <c r="D35" s="220"/>
      <c r="E35" s="221"/>
      <c r="F35" s="210"/>
      <c r="G35" s="210"/>
      <c r="H35" s="213"/>
      <c r="I35" s="214"/>
      <c r="J35" s="214"/>
      <c r="K35" s="214"/>
      <c r="L35" s="214"/>
      <c r="M35" s="214"/>
      <c r="N35" s="214"/>
      <c r="O35" s="215"/>
      <c r="Q35" s="219" t="s">
        <v>57</v>
      </c>
      <c r="R35" s="220"/>
      <c r="S35" s="221"/>
      <c r="T35" s="210"/>
      <c r="U35" s="210"/>
      <c r="V35" s="213"/>
      <c r="W35" s="214"/>
      <c r="X35" s="214"/>
      <c r="Y35" s="214"/>
      <c r="Z35" s="214"/>
      <c r="AA35" s="214"/>
      <c r="AB35" s="214"/>
      <c r="AC35" s="215"/>
      <c r="AE35" s="219" t="s">
        <v>59</v>
      </c>
      <c r="AF35" s="220"/>
      <c r="AG35" s="221"/>
      <c r="AH35" s="210"/>
      <c r="AI35" s="210"/>
      <c r="AJ35" s="213"/>
      <c r="AK35" s="214"/>
      <c r="AL35" s="214"/>
      <c r="AM35" s="214"/>
      <c r="AN35" s="214"/>
      <c r="AO35" s="214"/>
      <c r="AP35" s="214"/>
      <c r="AQ35" s="215"/>
      <c r="AS35" s="219" t="s">
        <v>52</v>
      </c>
      <c r="AT35" s="220"/>
      <c r="AU35" s="221"/>
      <c r="AV35" s="210"/>
      <c r="AW35" s="210"/>
      <c r="AX35" s="213"/>
      <c r="AY35" s="214"/>
      <c r="AZ35" s="214"/>
      <c r="BA35" s="214"/>
      <c r="BB35" s="214"/>
      <c r="BC35" s="214"/>
      <c r="BD35" s="214"/>
      <c r="BE35" s="215"/>
      <c r="BG35" s="236" t="s">
        <v>54</v>
      </c>
      <c r="BH35" s="237"/>
      <c r="BI35" s="237"/>
      <c r="BJ35" s="237"/>
      <c r="BK35" s="210"/>
      <c r="BL35" s="210"/>
      <c r="BM35" s="213"/>
      <c r="BN35" s="214"/>
      <c r="BO35" s="214"/>
      <c r="BP35" s="214"/>
      <c r="BQ35" s="214"/>
      <c r="BR35" s="214"/>
      <c r="BS35" s="214"/>
      <c r="BT35" s="215"/>
      <c r="BW35" s="236" t="s">
        <v>56</v>
      </c>
      <c r="BX35" s="237"/>
      <c r="BY35" s="237"/>
      <c r="BZ35" s="237"/>
      <c r="CA35" s="210"/>
      <c r="CB35" s="210"/>
      <c r="CC35" s="211"/>
      <c r="CD35" s="211"/>
      <c r="CE35" s="211"/>
      <c r="CF35" s="211"/>
      <c r="CG35" s="211"/>
      <c r="CH35" s="211"/>
      <c r="CI35" s="211"/>
      <c r="CJ35" s="211"/>
      <c r="CK35" s="212"/>
      <c r="CS35" s="51" t="b">
        <f>IF(BT13="X",(IF(AND(CD32&lt;=CU27),1,0)))</f>
        <v>0</v>
      </c>
      <c r="CT35" s="60">
        <v>0</v>
      </c>
      <c r="CU35" s="60">
        <v>0</v>
      </c>
      <c r="CV35" s="62">
        <f>IF(BL21&gt;(CU22*4),0,(CU22*18))</f>
        <v>31516290</v>
      </c>
      <c r="CW35" s="65"/>
      <c r="CX35" s="65"/>
      <c r="CY35" s="65"/>
      <c r="CZ35" s="65"/>
      <c r="DA35" s="65"/>
      <c r="DB35" s="65"/>
      <c r="DC35" s="65"/>
      <c r="DD35" s="65"/>
    </row>
    <row r="36" spans="3:175" ht="19.5" customHeight="1" x14ac:dyDescent="0.2">
      <c r="CS36" s="52"/>
      <c r="CT36" s="52"/>
      <c r="CU36" s="52"/>
      <c r="CV36" s="52"/>
      <c r="CW36" s="52"/>
      <c r="CX36" s="52"/>
      <c r="CY36" s="52"/>
      <c r="CZ36" s="52"/>
      <c r="DA36" s="52"/>
      <c r="DB36" s="52"/>
      <c r="DC36" s="52"/>
      <c r="DD36" s="52"/>
    </row>
    <row r="37" spans="3:175" ht="24" customHeight="1" x14ac:dyDescent="0.2">
      <c r="C37" s="232" t="s">
        <v>157</v>
      </c>
      <c r="D37" s="232"/>
      <c r="E37" s="232"/>
      <c r="F37" s="232"/>
      <c r="G37" s="232"/>
      <c r="H37" s="232"/>
      <c r="I37" s="232"/>
      <c r="J37" s="232"/>
      <c r="K37" s="232"/>
      <c r="L37" s="233">
        <f>+H34+H35+V34+V35+AJ34+AJ35+AX34+AX35+BM34+BM35+CC34+CC35</f>
        <v>0</v>
      </c>
      <c r="M37" s="233"/>
      <c r="N37" s="233"/>
      <c r="O37" s="233"/>
      <c r="P37" s="233"/>
      <c r="Q37" s="233"/>
      <c r="R37" s="233"/>
      <c r="S37" s="233"/>
      <c r="AA37" s="234" t="s">
        <v>60</v>
      </c>
      <c r="AB37" s="234"/>
      <c r="AC37" s="234"/>
      <c r="AD37" s="234"/>
      <c r="AE37" s="234"/>
      <c r="AF37" s="234"/>
      <c r="AG37" s="234"/>
      <c r="AH37" s="234"/>
      <c r="AI37" s="234"/>
      <c r="AJ37" s="234"/>
      <c r="AK37" s="234"/>
      <c r="AL37" s="234"/>
      <c r="AM37" s="234"/>
      <c r="AN37" s="234"/>
      <c r="AO37" s="234"/>
      <c r="AP37" s="150">
        <v>1</v>
      </c>
      <c r="AQ37" s="150"/>
      <c r="AV37" s="232" t="s">
        <v>158</v>
      </c>
      <c r="AW37" s="234"/>
      <c r="AX37" s="234"/>
      <c r="AY37" s="234"/>
      <c r="AZ37" s="234"/>
      <c r="BA37" s="234"/>
      <c r="BB37" s="234"/>
      <c r="BC37" s="234"/>
      <c r="BD37" s="234"/>
      <c r="BE37" s="234"/>
      <c r="BF37" s="234"/>
      <c r="BG37" s="235" t="str">
        <f>IF($L$37/$AP$37=0,"",$L$37/$AP$37)</f>
        <v/>
      </c>
      <c r="BH37" s="235"/>
      <c r="BI37" s="235"/>
      <c r="BJ37" s="235"/>
      <c r="BK37" s="235"/>
      <c r="BL37" s="235"/>
      <c r="BM37" s="235"/>
      <c r="BN37" s="235"/>
      <c r="CS37" s="52"/>
      <c r="CT37" s="52"/>
      <c r="CU37" s="52"/>
      <c r="CV37" s="52"/>
      <c r="CW37" s="52"/>
      <c r="CX37" s="52"/>
      <c r="CY37" s="52"/>
      <c r="CZ37" s="52"/>
      <c r="DA37" s="52"/>
      <c r="DB37" s="52"/>
      <c r="DC37" s="52"/>
      <c r="DD37" s="52"/>
    </row>
    <row r="38" spans="3:175" ht="15" customHeight="1" x14ac:dyDescent="0.2">
      <c r="CS38" s="52"/>
      <c r="CT38" s="52"/>
      <c r="CU38" s="52"/>
      <c r="CV38" s="52"/>
      <c r="CW38" s="52"/>
      <c r="CX38" s="52"/>
      <c r="CY38" s="52"/>
      <c r="CZ38" s="52"/>
      <c r="DA38" s="52"/>
      <c r="DB38" s="52"/>
      <c r="DC38" s="52"/>
      <c r="DD38" s="52"/>
    </row>
    <row r="39" spans="3:175" ht="27" customHeight="1" x14ac:dyDescent="0.2">
      <c r="C39" s="189" t="s">
        <v>177</v>
      </c>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9"/>
      <c r="BR39" s="189"/>
      <c r="BS39" s="189"/>
      <c r="BT39" s="189"/>
      <c r="BU39" s="189"/>
      <c r="BV39" s="189"/>
      <c r="BW39" s="189"/>
      <c r="BX39" s="189"/>
      <c r="BY39" s="189"/>
      <c r="BZ39" s="189"/>
      <c r="CA39" s="189"/>
      <c r="CB39" s="189"/>
      <c r="CC39" s="189"/>
      <c r="CD39" s="189"/>
      <c r="CE39" s="189"/>
      <c r="CF39" s="189"/>
      <c r="CG39" s="189"/>
      <c r="CH39" s="189"/>
      <c r="CI39" s="189"/>
      <c r="CJ39" s="189"/>
      <c r="CK39" s="189"/>
      <c r="CS39" s="48"/>
      <c r="CT39" s="48"/>
      <c r="CU39" s="48"/>
      <c r="CV39" s="48"/>
      <c r="CW39" s="48"/>
      <c r="CX39" s="48"/>
      <c r="CY39" s="48"/>
      <c r="CZ39" s="48"/>
      <c r="DA39" s="48"/>
      <c r="DB39" s="48"/>
      <c r="DC39" s="48"/>
      <c r="DD39" s="48"/>
    </row>
    <row r="40" spans="3:175" s="20" customFormat="1" ht="15" customHeight="1" x14ac:dyDescent="0.2">
      <c r="C40" s="24"/>
      <c r="D40" s="24"/>
      <c r="E40" s="24"/>
      <c r="F40" s="24"/>
      <c r="G40" s="24"/>
      <c r="H40" s="24"/>
      <c r="I40" s="24"/>
      <c r="J40" s="24"/>
      <c r="K40" s="24"/>
      <c r="L40" s="24"/>
      <c r="M40" s="24"/>
      <c r="N40" s="24"/>
      <c r="O40" s="24"/>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47"/>
      <c r="CM40" s="47"/>
      <c r="CN40" s="47"/>
      <c r="CO40" s="76"/>
      <c r="CP40" s="47"/>
      <c r="CQ40" s="47"/>
      <c r="CR40" s="47"/>
      <c r="CS40" s="47">
        <f>IF(AND($CD$32&gt;CT24,$CD$32&lt;=CU24),1,0)</f>
        <v>0</v>
      </c>
      <c r="CT40" s="66">
        <v>22</v>
      </c>
      <c r="CU40" s="67">
        <v>0</v>
      </c>
      <c r="CV40" s="68">
        <v>1</v>
      </c>
      <c r="CW40" s="68"/>
      <c r="CX40" s="48"/>
      <c r="CY40" s="48"/>
      <c r="CZ40" s="48"/>
      <c r="DA40" s="69"/>
      <c r="DB40" s="225">
        <v>1750905</v>
      </c>
      <c r="DC40" s="225"/>
      <c r="DD40" s="225"/>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row>
    <row r="41" spans="3:175" ht="19.5" customHeight="1" x14ac:dyDescent="0.2">
      <c r="C41" t="s">
        <v>159</v>
      </c>
      <c r="P41" s="226"/>
      <c r="Q41" s="227"/>
      <c r="R41" s="227"/>
      <c r="S41" s="227"/>
      <c r="T41" s="227"/>
      <c r="U41" s="227"/>
      <c r="V41" s="227"/>
      <c r="W41" s="227"/>
      <c r="X41" s="227"/>
      <c r="Y41" s="227"/>
      <c r="Z41" s="227"/>
      <c r="AA41" s="227"/>
      <c r="AB41" s="227"/>
      <c r="AC41" s="227"/>
      <c r="AD41" s="227"/>
      <c r="AE41" s="227"/>
      <c r="AF41" s="227"/>
      <c r="AG41" s="227"/>
      <c r="AH41" s="227"/>
      <c r="AI41" s="29"/>
      <c r="AJ41" t="s">
        <v>160</v>
      </c>
      <c r="AK41" s="29"/>
      <c r="AL41" s="19"/>
      <c r="AN41" s="226"/>
      <c r="AO41" s="228"/>
      <c r="AP41" s="228"/>
      <c r="AQ41" s="228"/>
      <c r="AR41" s="228"/>
      <c r="AS41" s="228"/>
      <c r="AT41" s="228"/>
      <c r="AU41" s="228"/>
      <c r="AV41" s="228"/>
      <c r="AW41" s="228"/>
      <c r="AX41" s="228"/>
      <c r="AY41" s="228"/>
      <c r="AZ41" s="228"/>
      <c r="BA41" s="228"/>
      <c r="BB41" s="228"/>
      <c r="BC41" s="228"/>
      <c r="BD41" s="228"/>
      <c r="BE41" s="228"/>
      <c r="BF41" s="228"/>
      <c r="BH41" s="18" t="s">
        <v>193</v>
      </c>
      <c r="BI41" s="19"/>
      <c r="BJ41" s="19"/>
      <c r="BR41" s="229"/>
      <c r="BS41" s="230"/>
      <c r="BT41" s="230"/>
      <c r="BU41" s="230"/>
      <c r="BV41" s="230"/>
      <c r="BW41" s="230"/>
      <c r="BX41" s="230"/>
      <c r="BY41" s="230"/>
      <c r="BZ41" s="230"/>
      <c r="CA41" s="230"/>
      <c r="CB41" s="230"/>
      <c r="CC41" s="230"/>
      <c r="CD41" s="230"/>
      <c r="CE41" s="230"/>
      <c r="CF41" s="230"/>
      <c r="CG41" s="230"/>
      <c r="CH41" s="230"/>
      <c r="CI41" s="230"/>
      <c r="CJ41" s="230"/>
      <c r="CK41" s="230"/>
      <c r="CS41" s="47">
        <f t="shared" ref="CS41:CS50" si="3">IF(AND($CD$32&gt;CT25,$CD$32&lt;=CU25),1,0)</f>
        <v>0</v>
      </c>
      <c r="CT41" s="66">
        <v>21.5</v>
      </c>
      <c r="CU41" s="67">
        <v>1</v>
      </c>
      <c r="CV41" s="68">
        <v>1.5</v>
      </c>
      <c r="CW41" s="68"/>
      <c r="CX41" s="48"/>
      <c r="CY41" s="48"/>
      <c r="CZ41" s="48"/>
      <c r="DA41" s="70"/>
      <c r="DB41" s="231">
        <f>IF(BC13="X",18,+CD32/CU24)</f>
        <v>0</v>
      </c>
      <c r="DC41" s="231"/>
      <c r="DD41" s="231"/>
    </row>
    <row r="42" spans="3:175" ht="19.5" customHeight="1" x14ac:dyDescent="0.2">
      <c r="CS42" s="47">
        <f t="shared" si="3"/>
        <v>0</v>
      </c>
      <c r="CT42" s="66">
        <v>21</v>
      </c>
      <c r="CU42" s="67">
        <v>1.5</v>
      </c>
      <c r="CV42" s="68">
        <v>2</v>
      </c>
      <c r="CW42" s="68"/>
      <c r="CX42" s="48"/>
      <c r="CY42" s="48"/>
      <c r="CZ42" s="48"/>
      <c r="DA42" s="70"/>
      <c r="DB42" s="231"/>
      <c r="DC42" s="231"/>
      <c r="DD42" s="231"/>
    </row>
    <row r="43" spans="3:175" ht="19.5" customHeight="1" x14ac:dyDescent="0.2">
      <c r="C43" s="18" t="s">
        <v>162</v>
      </c>
      <c r="I43" s="228"/>
      <c r="J43" s="228"/>
      <c r="K43" s="228"/>
      <c r="L43" s="228"/>
      <c r="M43" s="228"/>
      <c r="N43" s="228"/>
      <c r="O43" s="228"/>
      <c r="P43" s="228"/>
      <c r="Q43" s="228"/>
      <c r="R43" s="228"/>
      <c r="S43" s="228"/>
      <c r="T43" s="228"/>
      <c r="U43" s="228"/>
      <c r="V43" s="228"/>
      <c r="W43" s="228"/>
      <c r="X43" s="228"/>
      <c r="Z43" s="18" t="s">
        <v>161</v>
      </c>
      <c r="AH43" s="226"/>
      <c r="AI43" s="226"/>
      <c r="AJ43" s="226"/>
      <c r="AK43" s="226"/>
      <c r="AL43" s="226"/>
      <c r="AM43" s="226"/>
      <c r="AN43" s="226"/>
      <c r="AO43" s="226"/>
      <c r="AP43" s="226"/>
      <c r="AR43" s="18" t="s">
        <v>163</v>
      </c>
      <c r="AW43" s="238"/>
      <c r="AX43" s="238"/>
      <c r="AY43" s="238"/>
      <c r="AZ43" s="238"/>
      <c r="BA43" s="238"/>
      <c r="BB43" s="238"/>
      <c r="BC43" s="238"/>
      <c r="BD43" s="238"/>
      <c r="BE43" s="238"/>
      <c r="BF43" s="238"/>
      <c r="BG43" s="238"/>
      <c r="BH43" s="238"/>
      <c r="BJ43" s="18" t="s">
        <v>164</v>
      </c>
      <c r="BO43" s="238"/>
      <c r="BP43" s="238"/>
      <c r="BQ43" s="238"/>
      <c r="BR43" s="238"/>
      <c r="BS43" s="238"/>
      <c r="BT43" s="238"/>
      <c r="BU43" s="238"/>
      <c r="BV43" s="238"/>
      <c r="BW43" s="238"/>
      <c r="BX43" s="238"/>
      <c r="BY43" s="238"/>
      <c r="BZ43" s="18" t="s">
        <v>165</v>
      </c>
      <c r="CA43" s="238"/>
      <c r="CB43" s="238"/>
      <c r="CC43" s="238"/>
      <c r="CD43" s="238"/>
      <c r="CE43" s="238"/>
      <c r="CF43" s="238"/>
      <c r="CG43" s="238"/>
      <c r="CH43" s="238"/>
      <c r="CI43" s="238"/>
      <c r="CJ43" s="238"/>
      <c r="CK43" s="238"/>
      <c r="CS43" s="47">
        <f t="shared" si="3"/>
        <v>0</v>
      </c>
      <c r="CT43" s="66">
        <v>19</v>
      </c>
      <c r="CU43" s="67">
        <v>2</v>
      </c>
      <c r="CV43" s="68">
        <v>2.25</v>
      </c>
      <c r="CW43" s="68"/>
      <c r="CX43" s="48"/>
      <c r="CY43" s="48"/>
      <c r="CZ43" s="48"/>
      <c r="DA43" s="48"/>
      <c r="DB43" s="48"/>
      <c r="DC43" s="48"/>
      <c r="DD43" s="48"/>
    </row>
    <row r="44" spans="3:175" ht="19.5" customHeight="1" x14ac:dyDescent="0.2">
      <c r="CS44" s="47">
        <f t="shared" si="3"/>
        <v>0</v>
      </c>
      <c r="CT44" s="66">
        <v>17</v>
      </c>
      <c r="CU44" s="67">
        <v>2.25</v>
      </c>
      <c r="CV44" s="68">
        <v>2.5</v>
      </c>
      <c r="CW44" s="68"/>
      <c r="CX44" s="48"/>
      <c r="CY44" s="48"/>
      <c r="CZ44" s="48"/>
      <c r="DA44" s="48"/>
      <c r="DB44" s="48"/>
      <c r="DC44" s="48"/>
      <c r="DD44" s="48"/>
    </row>
    <row r="45" spans="3:175" ht="19.5" customHeight="1" x14ac:dyDescent="0.2">
      <c r="C45" s="18" t="s">
        <v>201</v>
      </c>
      <c r="I45" s="155"/>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81"/>
      <c r="AH45" s="18" t="s">
        <v>202</v>
      </c>
      <c r="AK45" s="29"/>
      <c r="AL45" s="19"/>
      <c r="AN45" s="226"/>
      <c r="AO45" s="228"/>
      <c r="AP45" s="228"/>
      <c r="AQ45" s="228"/>
      <c r="AR45" s="228"/>
      <c r="AS45" s="228"/>
      <c r="AT45" s="228"/>
      <c r="AU45" s="228"/>
      <c r="AV45" s="228"/>
      <c r="AW45" s="228"/>
      <c r="AX45" s="228"/>
      <c r="AY45" s="228"/>
      <c r="AZ45" s="228"/>
      <c r="BA45" s="228"/>
      <c r="BB45" s="228"/>
      <c r="BC45" s="228"/>
      <c r="BD45" s="228"/>
      <c r="BE45" s="228"/>
      <c r="BF45" s="228"/>
      <c r="BG45" s="19"/>
      <c r="BH45" s="18" t="s">
        <v>193</v>
      </c>
      <c r="BI45" s="19"/>
      <c r="BJ45" s="19"/>
      <c r="BR45" s="229"/>
      <c r="BS45" s="230"/>
      <c r="BT45" s="230"/>
      <c r="BU45" s="230"/>
      <c r="BV45" s="230"/>
      <c r="BW45" s="230"/>
      <c r="BX45" s="230"/>
      <c r="BY45" s="230"/>
      <c r="BZ45" s="230"/>
      <c r="CA45" s="230"/>
      <c r="CB45" s="230"/>
      <c r="CC45" s="230"/>
      <c r="CD45" s="230"/>
      <c r="CE45" s="230"/>
      <c r="CF45" s="230"/>
      <c r="CG45" s="230"/>
      <c r="CH45" s="230"/>
      <c r="CI45" s="230"/>
      <c r="CJ45" s="230"/>
      <c r="CK45" s="230"/>
      <c r="CS45" s="47">
        <f t="shared" si="3"/>
        <v>0</v>
      </c>
      <c r="CT45" s="66">
        <v>15</v>
      </c>
      <c r="CU45" s="67">
        <v>2.5</v>
      </c>
      <c r="CV45" s="68">
        <v>2.75</v>
      </c>
      <c r="CW45" s="68"/>
      <c r="CX45" s="48"/>
      <c r="CY45" s="48"/>
      <c r="CZ45" s="48"/>
      <c r="DA45" s="48"/>
      <c r="DB45" s="48"/>
      <c r="DC45" s="48"/>
      <c r="DD45" s="48"/>
    </row>
    <row r="46" spans="3:175" ht="19.5" customHeight="1" x14ac:dyDescent="0.2">
      <c r="CS46" s="47">
        <f t="shared" si="3"/>
        <v>0</v>
      </c>
      <c r="CT46" s="66">
        <v>13</v>
      </c>
      <c r="CU46" s="67">
        <v>2.75</v>
      </c>
      <c r="CV46" s="68">
        <v>3</v>
      </c>
      <c r="CW46" s="70"/>
      <c r="CX46" s="70"/>
      <c r="CY46" s="70"/>
      <c r="CZ46" s="70"/>
      <c r="DA46" s="48"/>
      <c r="DB46" s="48"/>
      <c r="DC46" s="48"/>
      <c r="DD46" s="48"/>
    </row>
    <row r="47" spans="3:175" ht="19.5" customHeight="1" x14ac:dyDescent="0.2">
      <c r="C47" s="18" t="s">
        <v>162</v>
      </c>
      <c r="I47" s="228"/>
      <c r="J47" s="228"/>
      <c r="K47" s="228"/>
      <c r="L47" s="228"/>
      <c r="M47" s="228"/>
      <c r="N47" s="228"/>
      <c r="O47" s="228"/>
      <c r="P47" s="228"/>
      <c r="Q47" s="228"/>
      <c r="R47" s="228"/>
      <c r="S47" s="228"/>
      <c r="T47" s="228"/>
      <c r="U47" s="228"/>
      <c r="V47" s="228"/>
      <c r="W47" s="228"/>
      <c r="X47" s="228"/>
      <c r="Z47" s="18" t="s">
        <v>161</v>
      </c>
      <c r="AH47" s="226"/>
      <c r="AI47" s="226"/>
      <c r="AJ47" s="226"/>
      <c r="AK47" s="226"/>
      <c r="AL47" s="226"/>
      <c r="AM47" s="226"/>
      <c r="AN47" s="226"/>
      <c r="AO47" s="226"/>
      <c r="AP47" s="226"/>
      <c r="AR47" s="18" t="s">
        <v>163</v>
      </c>
      <c r="AW47" s="238"/>
      <c r="AX47" s="238"/>
      <c r="AY47" s="238"/>
      <c r="AZ47" s="238"/>
      <c r="BA47" s="238"/>
      <c r="BB47" s="238"/>
      <c r="BC47" s="238"/>
      <c r="BD47" s="238"/>
      <c r="BE47" s="238"/>
      <c r="BF47" s="238"/>
      <c r="BG47" s="238"/>
      <c r="BH47" s="238"/>
      <c r="BJ47" s="18" t="s">
        <v>164</v>
      </c>
      <c r="BO47" s="238"/>
      <c r="BP47" s="238"/>
      <c r="BQ47" s="238"/>
      <c r="BR47" s="238"/>
      <c r="BS47" s="238"/>
      <c r="BT47" s="238"/>
      <c r="BU47" s="238"/>
      <c r="BV47" s="238"/>
      <c r="BW47" s="238"/>
      <c r="BX47" s="238"/>
      <c r="BY47" s="238"/>
      <c r="BZ47" s="18" t="s">
        <v>165</v>
      </c>
      <c r="CA47" s="238"/>
      <c r="CB47" s="238"/>
      <c r="CC47" s="238"/>
      <c r="CD47" s="238"/>
      <c r="CE47" s="238"/>
      <c r="CF47" s="238"/>
      <c r="CG47" s="238"/>
      <c r="CH47" s="238"/>
      <c r="CI47" s="238"/>
      <c r="CJ47" s="238"/>
      <c r="CK47" s="238"/>
      <c r="CS47" s="47">
        <f t="shared" si="3"/>
        <v>0</v>
      </c>
      <c r="CT47" s="66">
        <v>9</v>
      </c>
      <c r="CU47" s="67">
        <v>3</v>
      </c>
      <c r="CV47" s="68">
        <v>3.5</v>
      </c>
      <c r="CW47" s="70"/>
      <c r="CX47" s="70"/>
      <c r="CY47" s="70"/>
      <c r="CZ47" s="70"/>
      <c r="DA47" s="48"/>
      <c r="DB47" s="48"/>
      <c r="DC47" s="48"/>
      <c r="DD47" s="48"/>
    </row>
    <row r="48" spans="3:175" ht="15" customHeight="1" x14ac:dyDescent="0.2">
      <c r="CS48" s="47">
        <f t="shared" si="3"/>
        <v>0</v>
      </c>
      <c r="CT48" s="66">
        <v>4</v>
      </c>
      <c r="CU48" s="67">
        <v>3.5</v>
      </c>
      <c r="CV48" s="68">
        <v>4</v>
      </c>
      <c r="CW48" s="69"/>
      <c r="CX48" s="69"/>
      <c r="CY48" s="69"/>
      <c r="CZ48" s="69"/>
      <c r="DA48" s="48"/>
      <c r="DB48" s="48"/>
      <c r="DC48" s="48"/>
      <c r="DD48" s="48"/>
    </row>
    <row r="49" spans="1:108" ht="27" customHeight="1" x14ac:dyDescent="0.2">
      <c r="C49" s="189" t="s">
        <v>176</v>
      </c>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BS49" s="189"/>
      <c r="BT49" s="189"/>
      <c r="BU49" s="189"/>
      <c r="BV49" s="189"/>
      <c r="BW49" s="189"/>
      <c r="BX49" s="189"/>
      <c r="BY49" s="189"/>
      <c r="BZ49" s="189"/>
      <c r="CA49" s="189"/>
      <c r="CB49" s="189"/>
      <c r="CC49" s="189"/>
      <c r="CD49" s="189"/>
      <c r="CE49" s="189"/>
      <c r="CF49" s="189"/>
      <c r="CG49" s="189"/>
      <c r="CH49" s="189"/>
      <c r="CI49" s="189"/>
      <c r="CJ49" s="189"/>
      <c r="CK49" s="189"/>
      <c r="CS49" s="47">
        <f t="shared" si="3"/>
        <v>0</v>
      </c>
      <c r="CT49" s="70">
        <v>22</v>
      </c>
      <c r="CU49" s="70">
        <v>4.01</v>
      </c>
      <c r="CV49" s="71">
        <v>5</v>
      </c>
      <c r="CW49" s="70"/>
      <c r="CX49" s="48"/>
      <c r="CY49" s="48"/>
      <c r="CZ49" s="48"/>
      <c r="DA49" s="48"/>
      <c r="DB49" s="48"/>
      <c r="DC49" s="48"/>
      <c r="DD49" s="48"/>
    </row>
    <row r="50" spans="1:108" ht="15" customHeight="1" x14ac:dyDescent="0.2">
      <c r="CS50" s="47">
        <f t="shared" si="3"/>
        <v>0</v>
      </c>
      <c r="CT50" s="70">
        <v>18</v>
      </c>
      <c r="CU50" s="70">
        <v>0</v>
      </c>
      <c r="CV50" s="48"/>
      <c r="CW50" s="48"/>
      <c r="CX50" s="48"/>
      <c r="CY50" s="48"/>
      <c r="CZ50" s="48"/>
      <c r="DA50" s="48"/>
      <c r="DB50" s="48"/>
      <c r="DC50" s="48"/>
      <c r="DD50" s="48"/>
    </row>
    <row r="51" spans="1:108" ht="25.5" customHeight="1" x14ac:dyDescent="0.2">
      <c r="C51" s="18" t="s">
        <v>166</v>
      </c>
      <c r="R51" s="226"/>
      <c r="S51" s="226"/>
      <c r="T51" s="226"/>
      <c r="U51" s="226"/>
      <c r="V51" s="226"/>
      <c r="W51" s="226"/>
      <c r="X51" s="226"/>
      <c r="Y51" s="226"/>
      <c r="Z51" s="226"/>
      <c r="AA51" s="241"/>
      <c r="AB51" s="241"/>
      <c r="AC51" s="82"/>
      <c r="AD51" s="82"/>
      <c r="AE51" s="18" t="s">
        <v>167</v>
      </c>
      <c r="AF51" s="82"/>
      <c r="AG51" s="82"/>
      <c r="AH51" s="82"/>
      <c r="AI51" s="82"/>
      <c r="AJ51" s="82"/>
      <c r="AK51" s="82"/>
      <c r="AL51" s="82"/>
      <c r="AM51" s="82"/>
      <c r="AN51" s="82"/>
      <c r="AO51" s="82"/>
      <c r="AP51" s="82"/>
      <c r="AQ51" s="226"/>
      <c r="AR51" s="241"/>
      <c r="AS51" s="241"/>
      <c r="AT51" s="241"/>
      <c r="AU51" s="241"/>
      <c r="AV51" s="241"/>
      <c r="AW51" s="241"/>
      <c r="AX51" s="241"/>
      <c r="AY51" s="241"/>
      <c r="AZ51" s="241"/>
      <c r="BA51" s="241"/>
      <c r="BB51" s="241"/>
      <c r="BC51" s="241"/>
      <c r="BD51" s="241"/>
      <c r="BE51" s="241"/>
      <c r="BF51" s="82"/>
      <c r="BG51" s="18" t="s">
        <v>233</v>
      </c>
      <c r="BH51" s="82"/>
      <c r="BI51" s="82"/>
      <c r="BJ51" s="82"/>
      <c r="BK51" s="82"/>
      <c r="BL51" s="104"/>
      <c r="BM51" s="242">
        <f>+BG15</f>
        <v>0</v>
      </c>
      <c r="BN51" s="242"/>
      <c r="BO51" s="242"/>
      <c r="BP51" s="242"/>
      <c r="BQ51" s="242"/>
      <c r="BR51" s="242"/>
      <c r="BS51" s="242"/>
      <c r="BT51" s="242"/>
      <c r="BU51" s="242"/>
      <c r="BV51" s="242"/>
      <c r="BW51" s="242"/>
      <c r="BX51" s="242"/>
      <c r="BY51" s="242"/>
      <c r="BZ51" s="242"/>
      <c r="CA51" s="242"/>
      <c r="CB51" s="242"/>
      <c r="CC51" s="242"/>
      <c r="CD51" s="242"/>
      <c r="CE51" s="242"/>
      <c r="CF51" s="242"/>
      <c r="CG51" s="242"/>
      <c r="CH51" s="242"/>
      <c r="CI51" s="242"/>
      <c r="CJ51" s="242"/>
      <c r="CK51" s="242"/>
      <c r="CS51" s="48"/>
      <c r="CV51" s="48"/>
      <c r="CW51" s="48"/>
      <c r="CX51" s="48"/>
      <c r="CY51" s="48"/>
      <c r="CZ51" s="48"/>
      <c r="DA51" s="48"/>
      <c r="DB51" s="48"/>
      <c r="DC51" s="48"/>
      <c r="DD51" s="48"/>
    </row>
    <row r="52" spans="1:108" ht="20.25" customHeight="1" x14ac:dyDescent="0.2">
      <c r="CS52" s="48"/>
      <c r="CT52" s="48"/>
      <c r="CU52" s="48"/>
      <c r="CV52" s="231">
        <f>IF(CX3&lt;=1,22,IF(CX3&lt;=1.5,21.5,IF(CX3&lt;=2,21,IF(CX3&lt;=2.25,19,IF(CX3&lt;=2.5,17,IF(CX3&lt;=2.75,15,IF(CX3&lt;=3,13,IF(CX3&lt;=3.5,9,4))))))))</f>
        <v>22</v>
      </c>
      <c r="CW52" s="231"/>
      <c r="CX52" s="48"/>
      <c r="CY52" s="48"/>
      <c r="CZ52" s="48"/>
      <c r="DA52" s="48"/>
      <c r="DB52" s="48"/>
      <c r="DC52" s="48"/>
      <c r="DD52" s="48"/>
    </row>
    <row r="53" spans="1:108" ht="25.5" customHeight="1" x14ac:dyDescent="0.2">
      <c r="C53" s="239" t="s">
        <v>168</v>
      </c>
      <c r="D53" s="239"/>
      <c r="E53" s="239"/>
      <c r="F53" s="239"/>
      <c r="G53" s="239"/>
      <c r="H53" s="239"/>
      <c r="I53" s="239"/>
      <c r="J53" s="239"/>
      <c r="K53" s="239"/>
      <c r="L53" s="239"/>
      <c r="M53" s="239"/>
      <c r="N53" s="239"/>
      <c r="O53" s="239"/>
      <c r="P53" s="239"/>
      <c r="Q53" s="239"/>
      <c r="R53" s="239"/>
      <c r="S53" s="239"/>
      <c r="T53" s="239"/>
      <c r="U53" s="239"/>
      <c r="V53" s="239"/>
      <c r="W53" s="240"/>
      <c r="X53" s="240"/>
      <c r="Y53" s="240"/>
      <c r="Z53" s="240"/>
      <c r="AA53" s="240"/>
      <c r="AB53" s="240"/>
      <c r="AE53" s="236" t="s">
        <v>169</v>
      </c>
      <c r="AF53" s="237"/>
      <c r="AG53" s="237"/>
      <c r="AH53" s="237"/>
      <c r="AI53" s="237"/>
      <c r="AJ53" s="237"/>
      <c r="AK53" s="237"/>
      <c r="AL53" s="237"/>
      <c r="AM53" s="237"/>
      <c r="AN53" s="237"/>
      <c r="AO53" s="237"/>
      <c r="AP53" s="237"/>
      <c r="AQ53" s="192"/>
      <c r="AR53" s="192"/>
      <c r="AV53" s="236" t="s">
        <v>183</v>
      </c>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N53" s="130"/>
      <c r="CP53" s="130"/>
      <c r="CQ53" s="46"/>
      <c r="CS53" s="48"/>
      <c r="CT53" s="48"/>
      <c r="CU53" s="48"/>
      <c r="CV53" s="231"/>
      <c r="CW53" s="231"/>
      <c r="CX53" s="48"/>
      <c r="CY53" s="48"/>
      <c r="CZ53" s="48"/>
      <c r="DA53" s="48"/>
      <c r="DB53" s="48"/>
      <c r="DC53" s="48"/>
      <c r="DD53" s="48"/>
    </row>
    <row r="54" spans="1:108" ht="25.5" customHeight="1" x14ac:dyDescent="0.2">
      <c r="C54" s="243" t="s">
        <v>27</v>
      </c>
      <c r="D54" s="243"/>
      <c r="E54" s="243"/>
      <c r="F54" s="243"/>
      <c r="G54" s="243"/>
      <c r="H54" s="243"/>
      <c r="I54" s="243"/>
      <c r="J54" s="243"/>
      <c r="K54" s="243"/>
      <c r="L54" s="243"/>
      <c r="M54" s="240"/>
      <c r="N54" s="240"/>
      <c r="O54" s="240"/>
      <c r="P54" s="243" t="s">
        <v>28</v>
      </c>
      <c r="Q54" s="243"/>
      <c r="R54" s="243"/>
      <c r="S54" s="243"/>
      <c r="T54" s="243"/>
      <c r="U54" s="243"/>
      <c r="V54" s="243"/>
      <c r="W54" s="243"/>
      <c r="X54" s="243"/>
      <c r="Y54" s="243"/>
      <c r="Z54" s="240"/>
      <c r="AA54" s="240"/>
      <c r="AB54" s="240"/>
      <c r="AE54" s="244">
        <f>+BQ54/CU22</f>
        <v>0</v>
      </c>
      <c r="AF54" s="217"/>
      <c r="AG54" s="217"/>
      <c r="AH54" s="217"/>
      <c r="AI54" s="217"/>
      <c r="AJ54" s="217"/>
      <c r="AK54" s="217"/>
      <c r="AL54" s="217"/>
      <c r="AM54" s="217"/>
      <c r="AN54" s="217"/>
      <c r="AO54" s="217"/>
      <c r="AP54" s="217"/>
      <c r="AQ54" s="217"/>
      <c r="AR54" s="218"/>
      <c r="AV54" s="236" t="s">
        <v>182</v>
      </c>
      <c r="AW54" s="245"/>
      <c r="AX54" s="245"/>
      <c r="AY54" s="245"/>
      <c r="AZ54" s="245"/>
      <c r="BA54" s="245"/>
      <c r="BB54" s="245"/>
      <c r="BC54" s="245"/>
      <c r="BD54" s="245"/>
      <c r="BE54" s="245"/>
      <c r="BF54" s="245"/>
      <c r="BG54" s="245"/>
      <c r="BH54" s="245"/>
      <c r="BI54" s="245"/>
      <c r="BJ54" s="245"/>
      <c r="BK54" s="245"/>
      <c r="BL54" s="245"/>
      <c r="BM54" s="245"/>
      <c r="BN54" s="245"/>
      <c r="BO54" s="245"/>
      <c r="BP54" s="245"/>
      <c r="BQ54" s="246">
        <f>IF(CD32&gt;0,VLOOKUP(1,CS24:CV35,4,FALSE),0)</f>
        <v>0</v>
      </c>
      <c r="BR54" s="182"/>
      <c r="BS54" s="182"/>
      <c r="BT54" s="182"/>
      <c r="BU54" s="182"/>
      <c r="BV54" s="182"/>
      <c r="BW54" s="182"/>
      <c r="BX54" s="182"/>
      <c r="BY54" s="182"/>
      <c r="BZ54" s="182"/>
      <c r="CA54" s="182"/>
      <c r="CB54" s="182"/>
      <c r="CC54" s="182"/>
      <c r="CD54" s="182"/>
      <c r="CE54" s="182"/>
      <c r="CF54" s="182"/>
      <c r="CG54" s="182"/>
      <c r="CH54" s="182"/>
      <c r="CI54" s="182"/>
      <c r="CJ54" s="182"/>
      <c r="CK54" s="207"/>
      <c r="CS54" s="47">
        <f>IF(AND($CD$32&gt;CT24,$CD$32&lt;=CU24),1,0)</f>
        <v>0</v>
      </c>
      <c r="CT54" s="66">
        <v>30</v>
      </c>
      <c r="CU54" s="67">
        <v>0</v>
      </c>
      <c r="CV54" s="68">
        <v>2</v>
      </c>
      <c r="CW54" s="48"/>
      <c r="CX54" s="48"/>
      <c r="CY54" s="48"/>
      <c r="CZ54" s="48"/>
      <c r="DA54" s="48"/>
      <c r="DB54" s="48"/>
      <c r="DC54" s="48"/>
      <c r="DD54" s="48"/>
    </row>
    <row r="55" spans="1:108" ht="25.5" customHeight="1" x14ac:dyDescent="0.2">
      <c r="C55" s="243">
        <f>IF(CD32&gt;0,VLOOKUP(1,CS54:CV64,3,FALSE),0)</f>
        <v>0</v>
      </c>
      <c r="D55" s="243"/>
      <c r="E55" s="243"/>
      <c r="F55" s="243"/>
      <c r="G55" s="243"/>
      <c r="H55" s="243"/>
      <c r="I55" s="243"/>
      <c r="J55" s="243"/>
      <c r="K55" s="243"/>
      <c r="L55" s="243"/>
      <c r="M55" s="240"/>
      <c r="N55" s="240"/>
      <c r="O55" s="240"/>
      <c r="P55" s="243">
        <f>IF(+CD32&gt;0,VLOOKUP(1,CS54:CV64,4,FALSE),0)</f>
        <v>0</v>
      </c>
      <c r="Q55" s="243"/>
      <c r="R55" s="243"/>
      <c r="S55" s="243"/>
      <c r="T55" s="243"/>
      <c r="U55" s="243"/>
      <c r="V55" s="243"/>
      <c r="W55" s="243"/>
      <c r="X55" s="243"/>
      <c r="Y55" s="243"/>
      <c r="Z55" s="240"/>
      <c r="AA55" s="240"/>
      <c r="AB55" s="240"/>
      <c r="AE55" s="247" t="s">
        <v>192</v>
      </c>
      <c r="AF55" s="248"/>
      <c r="AG55" s="248"/>
      <c r="AH55" s="248"/>
      <c r="AI55" s="248"/>
      <c r="AJ55" s="248"/>
      <c r="AK55" s="248"/>
      <c r="AL55" s="248"/>
      <c r="AM55" s="248"/>
      <c r="AN55" s="249"/>
      <c r="AO55" s="250">
        <f>+CD32/CU22</f>
        <v>0</v>
      </c>
      <c r="AP55" s="251"/>
      <c r="AQ55" s="251"/>
      <c r="AR55" s="252"/>
      <c r="AV55" s="236" t="s">
        <v>263</v>
      </c>
      <c r="AW55" s="245"/>
      <c r="AX55" s="245"/>
      <c r="AY55" s="245"/>
      <c r="AZ55" s="245"/>
      <c r="BA55" s="245"/>
      <c r="BB55" s="245"/>
      <c r="BC55" s="245"/>
      <c r="BD55" s="245"/>
      <c r="BE55" s="245"/>
      <c r="BF55" s="245"/>
      <c r="BG55" s="245"/>
      <c r="BH55" s="245"/>
      <c r="BI55" s="245"/>
      <c r="BJ55" s="245"/>
      <c r="BK55" s="245"/>
      <c r="BL55" s="245"/>
      <c r="BM55" s="245"/>
      <c r="BN55" s="245"/>
      <c r="BO55" s="245"/>
      <c r="BP55" s="245"/>
      <c r="BQ55" s="261">
        <v>0</v>
      </c>
      <c r="BR55" s="200"/>
      <c r="BS55" s="200"/>
      <c r="BT55" s="200"/>
      <c r="BU55" s="200"/>
      <c r="BV55" s="200"/>
      <c r="BW55" s="200"/>
      <c r="BX55" s="200"/>
      <c r="BY55" s="200"/>
      <c r="BZ55" s="200"/>
      <c r="CA55" s="200"/>
      <c r="CB55" s="200"/>
      <c r="CC55" s="200"/>
      <c r="CD55" s="200"/>
      <c r="CE55" s="200"/>
      <c r="CF55" s="200"/>
      <c r="CG55" s="200"/>
      <c r="CH55" s="200"/>
      <c r="CI55" s="200"/>
      <c r="CJ55" s="200"/>
      <c r="CK55" s="262"/>
      <c r="CS55" s="47">
        <f t="shared" ref="CS55:CS64" si="4">IF(AND($CD$32&gt;CT25,$CD$32&lt;=CU25),1,0)</f>
        <v>0</v>
      </c>
      <c r="CT55" s="66">
        <v>25</v>
      </c>
      <c r="CU55" s="67">
        <v>2</v>
      </c>
      <c r="CV55" s="68">
        <v>4</v>
      </c>
      <c r="CW55" s="48"/>
      <c r="CX55" s="48"/>
      <c r="CY55" s="48"/>
      <c r="CZ55" s="48"/>
      <c r="DA55" s="48"/>
      <c r="DB55" s="48"/>
      <c r="DC55" s="48"/>
      <c r="DD55" s="48"/>
    </row>
    <row r="56" spans="1:108" x14ac:dyDescent="0.2">
      <c r="BL56" s="268" t="str">
        <f>IF(BQ55&gt;BQ54,"ERROR EN EL VALOR DEL SUBSIDIO SOLICITADO"," ")</f>
        <v xml:space="preserve"> </v>
      </c>
      <c r="BM56" s="269"/>
      <c r="BN56" s="269"/>
      <c r="BO56" s="269"/>
      <c r="BP56" s="269"/>
      <c r="BQ56" s="269"/>
      <c r="BR56" s="269"/>
      <c r="BS56" s="269"/>
      <c r="BT56" s="269"/>
      <c r="BU56" s="269"/>
      <c r="BV56" s="269"/>
      <c r="BW56" s="269"/>
      <c r="BX56" s="269"/>
      <c r="BY56" s="269"/>
      <c r="BZ56" s="269"/>
      <c r="CA56" s="269"/>
      <c r="CB56" s="269"/>
      <c r="CC56" s="269"/>
      <c r="CD56" s="269"/>
      <c r="CE56" s="269"/>
      <c r="CF56" s="269"/>
      <c r="CG56" s="269"/>
      <c r="CH56" s="269"/>
      <c r="CI56" s="269"/>
      <c r="CJ56" s="269"/>
      <c r="CK56" s="269"/>
      <c r="CS56" s="47">
        <f>IF(AND($CD$32&gt;CT26,$CD$32&lt;=CU26),1,0)</f>
        <v>0</v>
      </c>
      <c r="CT56" s="66">
        <v>0</v>
      </c>
      <c r="CU56" s="67">
        <v>4.01</v>
      </c>
      <c r="CV56" s="68">
        <v>5</v>
      </c>
      <c r="CW56" s="48"/>
      <c r="CX56" s="48"/>
      <c r="CY56" s="48"/>
      <c r="CZ56" s="48"/>
      <c r="DA56" s="48"/>
      <c r="DB56" s="48"/>
      <c r="DC56" s="48"/>
      <c r="DD56" s="48"/>
    </row>
    <row r="57" spans="1:108" ht="15" x14ac:dyDescent="0.2">
      <c r="C57" s="18" t="s">
        <v>170</v>
      </c>
      <c r="T57" s="263"/>
      <c r="U57" s="264"/>
      <c r="V57" s="264"/>
      <c r="W57" s="264"/>
      <c r="X57" s="264"/>
      <c r="Y57" s="264"/>
      <c r="Z57" s="264"/>
      <c r="AA57" s="264"/>
      <c r="AB57" s="264"/>
      <c r="AC57" s="264"/>
      <c r="AD57" s="264"/>
      <c r="AE57" s="264"/>
      <c r="AF57" s="264"/>
      <c r="AG57" s="264"/>
      <c r="AH57" s="264"/>
      <c r="AJ57" s="18" t="s">
        <v>174</v>
      </c>
      <c r="AP57" s="263"/>
      <c r="AQ57" s="265"/>
      <c r="AR57" s="265"/>
      <c r="AS57" s="265"/>
      <c r="AT57" s="265"/>
      <c r="AU57" s="265"/>
      <c r="AV57" s="265"/>
      <c r="AW57" s="265"/>
      <c r="AX57" s="265"/>
      <c r="AY57" s="265"/>
      <c r="AZ57" s="18" t="s">
        <v>172</v>
      </c>
      <c r="BH57" s="266"/>
      <c r="BI57" s="266"/>
      <c r="BJ57" s="266"/>
      <c r="BK57" s="266"/>
      <c r="BL57" s="266"/>
      <c r="BM57" s="266"/>
      <c r="BN57" s="266"/>
      <c r="BO57" s="266"/>
      <c r="BP57" s="266"/>
      <c r="BQ57" s="266"/>
      <c r="BR57" s="266"/>
      <c r="BS57" s="266"/>
      <c r="BT57" s="266"/>
      <c r="BU57" s="266"/>
      <c r="BV57" s="266"/>
      <c r="BW57" s="266"/>
      <c r="BX57" s="266"/>
      <c r="BY57" s="266"/>
      <c r="BZ57" s="266"/>
      <c r="CB57" s="18" t="s">
        <v>171</v>
      </c>
      <c r="CI57" s="267"/>
      <c r="CJ57" s="267"/>
      <c r="CK57" s="267"/>
      <c r="CS57" s="47">
        <f t="shared" si="4"/>
        <v>0</v>
      </c>
      <c r="CT57" s="66">
        <v>0</v>
      </c>
      <c r="CU57" s="67">
        <v>0</v>
      </c>
      <c r="CV57" s="68">
        <v>0</v>
      </c>
      <c r="CW57" s="48"/>
      <c r="CX57" s="48"/>
      <c r="CY57" s="48"/>
      <c r="CZ57" s="48"/>
      <c r="DA57" s="48"/>
      <c r="DB57" s="48"/>
      <c r="DC57" s="48"/>
      <c r="DD57" s="48"/>
    </row>
    <row r="58" spans="1:108" ht="16.5" customHeight="1" thickBot="1"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131"/>
      <c r="CS58" s="47">
        <f t="shared" si="4"/>
        <v>0</v>
      </c>
      <c r="CT58" s="66">
        <v>0</v>
      </c>
      <c r="CU58" s="67">
        <v>0</v>
      </c>
      <c r="CV58" s="68">
        <v>0</v>
      </c>
      <c r="CW58" s="48"/>
      <c r="CX58" s="48"/>
      <c r="CY58" s="48"/>
      <c r="CZ58" s="48"/>
      <c r="DA58" s="48"/>
      <c r="DB58" s="48"/>
      <c r="DC58" s="48"/>
      <c r="DD58" s="48"/>
    </row>
    <row r="59" spans="1:108" x14ac:dyDescent="0.2">
      <c r="CS59" s="47">
        <f t="shared" si="4"/>
        <v>0</v>
      </c>
      <c r="CT59" s="66">
        <v>0</v>
      </c>
      <c r="CU59" s="67">
        <v>0</v>
      </c>
      <c r="CV59" s="68">
        <v>0</v>
      </c>
      <c r="CW59" s="48"/>
      <c r="CX59" s="48"/>
      <c r="CY59" s="48"/>
      <c r="CZ59" s="48"/>
      <c r="DA59" s="48"/>
      <c r="DB59" s="48"/>
      <c r="DC59" s="48"/>
      <c r="DD59" s="48"/>
    </row>
    <row r="60" spans="1:108" ht="27" customHeight="1" x14ac:dyDescent="0.2">
      <c r="C60" s="189" t="s">
        <v>4</v>
      </c>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89"/>
      <c r="BR60" s="189"/>
      <c r="BS60" s="189"/>
      <c r="BT60" s="189"/>
      <c r="BU60" s="189"/>
      <c r="BV60" s="189"/>
      <c r="BW60" s="189"/>
      <c r="BX60" s="189"/>
      <c r="BY60" s="189"/>
      <c r="BZ60" s="189"/>
      <c r="CA60" s="189"/>
      <c r="CB60" s="189"/>
      <c r="CC60" s="189"/>
      <c r="CD60" s="189"/>
      <c r="CE60" s="189"/>
      <c r="CF60" s="189"/>
      <c r="CG60" s="189"/>
      <c r="CH60" s="189"/>
      <c r="CI60" s="189"/>
      <c r="CJ60" s="189"/>
      <c r="CK60" s="189"/>
      <c r="CS60" s="47">
        <f t="shared" si="4"/>
        <v>0</v>
      </c>
      <c r="CT60" s="66">
        <v>0</v>
      </c>
      <c r="CU60" s="67">
        <v>0</v>
      </c>
      <c r="CV60" s="68">
        <v>0</v>
      </c>
      <c r="CW60" s="48"/>
      <c r="CX60" s="48"/>
      <c r="CY60" s="48"/>
      <c r="CZ60" s="48"/>
      <c r="DA60" s="48"/>
      <c r="DB60" s="48"/>
      <c r="DC60" s="48"/>
      <c r="DD60" s="48"/>
    </row>
    <row r="61" spans="1:108" ht="9.75" customHeight="1" x14ac:dyDescent="0.2">
      <c r="CS61" s="47">
        <f t="shared" si="4"/>
        <v>0</v>
      </c>
      <c r="CT61" s="66">
        <v>0</v>
      </c>
      <c r="CU61" s="67">
        <v>0</v>
      </c>
      <c r="CV61" s="68">
        <v>0</v>
      </c>
      <c r="CW61" s="48"/>
      <c r="CX61" s="48"/>
      <c r="CY61" s="48"/>
      <c r="CZ61" s="48"/>
      <c r="DA61" s="48"/>
      <c r="DB61" s="48"/>
      <c r="DC61" s="48"/>
      <c r="DD61" s="48"/>
    </row>
    <row r="62" spans="1:108" ht="21" customHeight="1" x14ac:dyDescent="0.2">
      <c r="D62" s="31" t="s">
        <v>175</v>
      </c>
      <c r="BI62" t="s">
        <v>142</v>
      </c>
      <c r="BS62" s="253"/>
      <c r="BT62" s="253"/>
      <c r="BU62" s="253"/>
      <c r="BV62" s="253"/>
      <c r="BW62" s="253"/>
      <c r="BX62" s="253"/>
      <c r="BY62" s="253"/>
      <c r="BZ62" s="253"/>
      <c r="CA62" s="253"/>
      <c r="CB62" s="253"/>
      <c r="CC62" s="253"/>
      <c r="CD62" s="253"/>
      <c r="CE62" s="253"/>
      <c r="CF62" s="253"/>
      <c r="CG62" s="253"/>
      <c r="CH62" s="253"/>
      <c r="CI62" s="253"/>
      <c r="CJ62" s="253"/>
      <c r="CK62" s="253"/>
      <c r="CS62" s="47">
        <f t="shared" si="4"/>
        <v>0</v>
      </c>
      <c r="CT62" s="66">
        <v>4</v>
      </c>
      <c r="CU62" s="67">
        <v>3.5</v>
      </c>
      <c r="CV62" s="68">
        <v>4</v>
      </c>
      <c r="CW62" s="48"/>
      <c r="CX62" s="48"/>
      <c r="CY62" s="48"/>
      <c r="CZ62" s="48"/>
      <c r="DA62" s="48"/>
      <c r="DB62" s="48"/>
      <c r="DC62" s="48"/>
      <c r="DD62" s="48"/>
    </row>
    <row r="63" spans="1:108" x14ac:dyDescent="0.2">
      <c r="CS63" s="47">
        <f t="shared" si="4"/>
        <v>0</v>
      </c>
      <c r="CT63" s="70">
        <v>22</v>
      </c>
      <c r="CU63" s="70">
        <v>0</v>
      </c>
      <c r="CV63" s="71">
        <v>1</v>
      </c>
      <c r="CW63" s="48"/>
      <c r="CX63" s="48"/>
      <c r="CY63" s="48"/>
      <c r="CZ63" s="48"/>
      <c r="DA63" s="48"/>
      <c r="DB63" s="48"/>
      <c r="DC63" s="48"/>
      <c r="DD63" s="48"/>
    </row>
    <row r="64" spans="1:108" ht="14.25" customHeight="1" x14ac:dyDescent="0.2">
      <c r="D64" t="s">
        <v>9</v>
      </c>
      <c r="T64" s="254">
        <f>+C22</f>
        <v>0</v>
      </c>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T64" s="18" t="s">
        <v>302</v>
      </c>
      <c r="BE64" s="256">
        <f>+AY22</f>
        <v>0</v>
      </c>
      <c r="BF64" s="256"/>
      <c r="BG64" s="256"/>
      <c r="BH64" s="256"/>
      <c r="BI64" s="256"/>
      <c r="BJ64" s="256"/>
      <c r="BK64" s="256"/>
      <c r="BL64" s="255"/>
      <c r="BM64" s="255"/>
      <c r="BN64" s="255"/>
      <c r="BP64" t="s">
        <v>303</v>
      </c>
      <c r="CB64" s="270">
        <f>+BQ55</f>
        <v>0</v>
      </c>
      <c r="CC64" s="271"/>
      <c r="CD64" s="271"/>
      <c r="CE64" s="271"/>
      <c r="CF64" s="271"/>
      <c r="CG64" s="271"/>
      <c r="CH64" s="271"/>
      <c r="CI64" s="271"/>
      <c r="CJ64" s="271"/>
      <c r="CK64" s="271"/>
      <c r="CS64" s="47">
        <f t="shared" si="4"/>
        <v>0</v>
      </c>
      <c r="CT64" s="70">
        <v>18</v>
      </c>
      <c r="CU64" s="70">
        <v>0</v>
      </c>
      <c r="CV64" s="48"/>
      <c r="CW64" s="48"/>
      <c r="CX64" s="48"/>
      <c r="CY64" s="48"/>
      <c r="CZ64" s="48"/>
      <c r="DA64" s="48"/>
      <c r="DB64" s="48"/>
      <c r="DC64" s="48"/>
      <c r="DD64" s="48"/>
    </row>
    <row r="65" spans="3:108" x14ac:dyDescent="0.2">
      <c r="CS65" s="48"/>
      <c r="CT65" s="48"/>
      <c r="CU65" s="48"/>
      <c r="CV65" s="48"/>
      <c r="CW65" s="48"/>
      <c r="CX65" s="48"/>
      <c r="CY65" s="48"/>
      <c r="CZ65" s="48"/>
      <c r="DA65" s="48"/>
      <c r="DB65" s="48"/>
      <c r="DC65" s="48"/>
      <c r="DD65" s="48"/>
    </row>
    <row r="66" spans="3:108" ht="12.75" customHeight="1" x14ac:dyDescent="0.2">
      <c r="D66" s="18" t="s">
        <v>170</v>
      </c>
      <c r="U66" s="257">
        <f>+T57</f>
        <v>0</v>
      </c>
      <c r="V66" s="255"/>
      <c r="W66" s="255"/>
      <c r="X66" s="255"/>
      <c r="Y66" s="255"/>
      <c r="Z66" s="255"/>
      <c r="AA66" s="255"/>
      <c r="AB66" s="255"/>
      <c r="AC66" s="255"/>
      <c r="AD66" s="255"/>
      <c r="AE66" s="255"/>
      <c r="AF66" s="255"/>
      <c r="AG66" s="255"/>
      <c r="AH66" s="255"/>
      <c r="AI66" s="255"/>
      <c r="AK66" s="18" t="s">
        <v>174</v>
      </c>
      <c r="AQ66" s="258">
        <f>+AP57</f>
        <v>0</v>
      </c>
      <c r="AR66" s="258"/>
      <c r="AS66" s="258"/>
      <c r="AT66" s="258"/>
      <c r="AU66" s="258"/>
      <c r="AV66" s="258"/>
      <c r="AW66" s="258"/>
      <c r="AX66" s="258"/>
      <c r="AY66" s="258"/>
      <c r="AZ66" s="258"/>
      <c r="BA66" s="18" t="s">
        <v>172</v>
      </c>
      <c r="BI66" s="259">
        <f>+BH57</f>
        <v>0</v>
      </c>
      <c r="BJ66" s="179"/>
      <c r="BK66" s="179"/>
      <c r="BL66" s="179"/>
      <c r="BM66" s="179"/>
      <c r="BN66" s="179"/>
      <c r="BO66" s="179"/>
      <c r="BP66" s="179"/>
      <c r="BQ66" s="179"/>
      <c r="BR66" s="179"/>
      <c r="BS66" s="179"/>
      <c r="BT66" s="179"/>
      <c r="BU66" s="179"/>
      <c r="BV66" s="179"/>
      <c r="BW66" s="179"/>
      <c r="BX66" s="179"/>
      <c r="BY66" s="179"/>
      <c r="BZ66" s="179"/>
      <c r="CA66" s="179"/>
      <c r="CC66" s="18" t="s">
        <v>171</v>
      </c>
      <c r="CJ66" s="260">
        <f>+CI57</f>
        <v>0</v>
      </c>
      <c r="CK66" s="260"/>
      <c r="CL66" s="260"/>
    </row>
    <row r="67" spans="3:108" ht="12" customHeight="1" x14ac:dyDescent="0.2"/>
    <row r="68" spans="3:108" ht="27" customHeight="1" x14ac:dyDescent="0.2">
      <c r="C68" s="189" t="s">
        <v>184</v>
      </c>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row>
    <row r="69" spans="3:108" ht="11.25" customHeight="1" x14ac:dyDescent="0.2"/>
    <row r="70" spans="3:108" ht="23.25" customHeight="1" x14ac:dyDescent="0.2">
      <c r="C70" s="274" t="s">
        <v>42</v>
      </c>
      <c r="D70" s="274"/>
      <c r="E70" s="274"/>
      <c r="F70" s="274"/>
      <c r="G70" s="274"/>
      <c r="H70" s="274"/>
      <c r="I70" s="274"/>
      <c r="J70" s="274"/>
      <c r="K70" s="274"/>
      <c r="L70" s="274"/>
      <c r="M70" s="274"/>
      <c r="N70" s="274"/>
      <c r="O70" s="274"/>
      <c r="P70" s="289"/>
      <c r="Q70" s="289"/>
      <c r="R70" s="289"/>
      <c r="S70" s="289"/>
      <c r="T70" s="289"/>
      <c r="U70" s="274" t="s">
        <v>11</v>
      </c>
      <c r="V70" s="274"/>
      <c r="W70" s="274"/>
      <c r="X70" s="274"/>
      <c r="Y70" s="274"/>
      <c r="Z70" s="274"/>
      <c r="AA70" s="274"/>
      <c r="AB70" s="274"/>
      <c r="AC70" s="274"/>
      <c r="AD70" s="274"/>
      <c r="AE70" s="274"/>
      <c r="AF70" s="274"/>
      <c r="AG70" s="274"/>
      <c r="AH70" s="274"/>
      <c r="AI70" s="274"/>
      <c r="AJ70" s="275"/>
      <c r="AK70" s="275"/>
      <c r="AL70" s="275"/>
      <c r="AM70" s="290"/>
      <c r="AN70" s="290"/>
      <c r="AO70" s="290"/>
      <c r="AP70" s="290"/>
      <c r="AQ70" s="290"/>
      <c r="AR70" s="290"/>
      <c r="AS70" s="290"/>
      <c r="AT70" s="290"/>
      <c r="AU70" s="290"/>
      <c r="AV70" s="290"/>
      <c r="AX70" s="274" t="s">
        <v>33</v>
      </c>
      <c r="AY70" s="277"/>
      <c r="AZ70" s="277"/>
      <c r="BA70" s="277"/>
      <c r="BB70" s="277"/>
      <c r="BC70" s="277"/>
      <c r="BD70" s="277"/>
      <c r="BE70" s="277"/>
      <c r="BF70" s="277"/>
      <c r="BG70" s="277"/>
      <c r="BH70" s="277"/>
      <c r="BI70" s="277"/>
      <c r="BJ70" s="277"/>
      <c r="BK70" s="277"/>
      <c r="BL70" s="277"/>
      <c r="BM70" s="277"/>
      <c r="BN70" s="277"/>
      <c r="BO70" s="277"/>
      <c r="BP70" s="277"/>
      <c r="BQ70" s="277"/>
      <c r="BR70" s="291"/>
      <c r="BS70" s="291"/>
      <c r="BT70" s="291"/>
      <c r="BU70" s="291"/>
      <c r="BV70" s="291"/>
      <c r="BW70" s="291"/>
      <c r="BX70" s="291"/>
      <c r="BY70" s="291"/>
      <c r="BZ70" s="291"/>
      <c r="CA70" s="291"/>
      <c r="CB70" s="291"/>
      <c r="CC70" s="291"/>
      <c r="CD70" s="291"/>
      <c r="CE70" s="291"/>
      <c r="CF70" s="291"/>
      <c r="CG70" s="291"/>
      <c r="CH70" s="291"/>
      <c r="CI70" s="291"/>
      <c r="CJ70" s="291"/>
      <c r="CK70" s="292"/>
    </row>
    <row r="71" spans="3:108" ht="23.25" customHeight="1" x14ac:dyDescent="0.2">
      <c r="C71" s="274"/>
      <c r="D71" s="274"/>
      <c r="E71" s="274"/>
      <c r="F71" s="274"/>
      <c r="G71" s="274"/>
      <c r="H71" s="274"/>
      <c r="I71" s="274"/>
      <c r="J71" s="274"/>
      <c r="K71" s="274"/>
      <c r="L71" s="274"/>
      <c r="M71" s="274"/>
      <c r="N71" s="274"/>
      <c r="O71" s="274"/>
      <c r="P71" s="289"/>
      <c r="Q71" s="289"/>
      <c r="R71" s="289"/>
      <c r="S71" s="289"/>
      <c r="T71" s="289"/>
      <c r="U71" s="274" t="s">
        <v>258</v>
      </c>
      <c r="V71" s="274"/>
      <c r="W71" s="274"/>
      <c r="X71" s="274"/>
      <c r="Y71" s="274"/>
      <c r="Z71" s="274"/>
      <c r="AA71" s="274"/>
      <c r="AB71" s="274"/>
      <c r="AC71" s="274"/>
      <c r="AD71" s="274"/>
      <c r="AE71" s="274"/>
      <c r="AF71" s="274"/>
      <c r="AG71" s="274"/>
      <c r="AH71" s="274"/>
      <c r="AI71" s="274"/>
      <c r="AJ71" s="275"/>
      <c r="AK71" s="275"/>
      <c r="AL71" s="275"/>
      <c r="AM71" s="290"/>
      <c r="AN71" s="290"/>
      <c r="AO71" s="290"/>
      <c r="AP71" s="290"/>
      <c r="AQ71" s="290"/>
      <c r="AR71" s="290"/>
      <c r="AS71" s="290"/>
      <c r="AT71" s="290"/>
      <c r="AU71" s="290"/>
      <c r="AV71" s="290"/>
      <c r="AX71" s="274" t="s">
        <v>23</v>
      </c>
      <c r="AY71" s="277"/>
      <c r="AZ71" s="277"/>
      <c r="BA71" s="277"/>
      <c r="BB71" s="277"/>
      <c r="BC71" s="277"/>
      <c r="BD71" s="277"/>
      <c r="BE71" s="277"/>
      <c r="BF71" s="277"/>
      <c r="BG71" s="277"/>
      <c r="BH71" s="277"/>
      <c r="BI71" s="277"/>
      <c r="BJ71" s="277"/>
      <c r="BK71" s="277"/>
      <c r="BL71" s="277"/>
      <c r="BM71" s="277"/>
      <c r="BN71" s="277"/>
      <c r="BO71" s="277"/>
      <c r="BP71" s="277"/>
      <c r="BQ71" s="277"/>
      <c r="BR71" s="293"/>
      <c r="BS71" s="293"/>
      <c r="BT71" s="293"/>
      <c r="BU71" s="293"/>
      <c r="BV71" s="293"/>
      <c r="BW71" s="293"/>
      <c r="BX71" s="293"/>
      <c r="BY71" s="293"/>
      <c r="BZ71" s="293"/>
      <c r="CA71" s="293"/>
      <c r="CB71" s="293"/>
      <c r="CC71" s="293"/>
      <c r="CD71" s="293"/>
      <c r="CE71" s="293"/>
      <c r="CF71" s="293"/>
      <c r="CG71" s="293"/>
      <c r="CH71" s="293"/>
      <c r="CI71" s="293"/>
      <c r="CJ71" s="293"/>
      <c r="CK71" s="293"/>
    </row>
    <row r="72" spans="3:108" ht="23.25" customHeight="1" x14ac:dyDescent="0.2">
      <c r="C72" s="274"/>
      <c r="D72" s="274"/>
      <c r="E72" s="274"/>
      <c r="F72" s="274"/>
      <c r="G72" s="274"/>
      <c r="H72" s="274"/>
      <c r="I72" s="274"/>
      <c r="J72" s="274"/>
      <c r="K72" s="274"/>
      <c r="L72" s="274"/>
      <c r="M72" s="274"/>
      <c r="N72" s="274"/>
      <c r="O72" s="274"/>
      <c r="P72" s="289"/>
      <c r="Q72" s="289"/>
      <c r="R72" s="289"/>
      <c r="S72" s="289"/>
      <c r="T72" s="289"/>
      <c r="U72" s="274" t="s">
        <v>32</v>
      </c>
      <c r="V72" s="274"/>
      <c r="W72" s="274"/>
      <c r="X72" s="274"/>
      <c r="Y72" s="274"/>
      <c r="Z72" s="274"/>
      <c r="AA72" s="274"/>
      <c r="AB72" s="274"/>
      <c r="AC72" s="274"/>
      <c r="AD72" s="274"/>
      <c r="AE72" s="274"/>
      <c r="AF72" s="274"/>
      <c r="AG72" s="274"/>
      <c r="AH72" s="274"/>
      <c r="AI72" s="274"/>
      <c r="AJ72" s="275"/>
      <c r="AK72" s="275"/>
      <c r="AL72" s="275"/>
      <c r="AM72" s="276">
        <f>SUM(AM70:AV71)</f>
        <v>0</v>
      </c>
      <c r="AN72" s="276"/>
      <c r="AO72" s="276"/>
      <c r="AP72" s="276"/>
      <c r="AQ72" s="276"/>
      <c r="AR72" s="276"/>
      <c r="AS72" s="276"/>
      <c r="AT72" s="276"/>
      <c r="AU72" s="276"/>
      <c r="AV72" s="276"/>
      <c r="AX72" s="274" t="s">
        <v>265</v>
      </c>
      <c r="AY72" s="277"/>
      <c r="AZ72" s="277"/>
      <c r="BA72" s="277"/>
      <c r="BB72" s="277"/>
      <c r="BC72" s="277"/>
      <c r="BD72" s="277"/>
      <c r="BE72" s="277"/>
      <c r="BF72" s="277"/>
      <c r="BG72" s="277"/>
      <c r="BH72" s="277"/>
      <c r="BI72" s="277"/>
      <c r="BJ72" s="277"/>
      <c r="BK72" s="277"/>
      <c r="BL72" s="277"/>
      <c r="BM72" s="277"/>
      <c r="BN72" s="277"/>
      <c r="BO72" s="277"/>
      <c r="BP72" s="277"/>
      <c r="BQ72" s="277"/>
      <c r="BR72" s="36"/>
      <c r="BS72" s="37"/>
      <c r="BT72" s="278" t="s">
        <v>0</v>
      </c>
      <c r="BU72" s="237"/>
      <c r="BV72" s="237"/>
      <c r="BW72" s="280"/>
      <c r="BX72" s="281"/>
      <c r="BY72" s="281"/>
      <c r="BZ72" s="36"/>
      <c r="CA72" s="37"/>
      <c r="CB72" s="37"/>
      <c r="CC72" s="37"/>
      <c r="CD72" s="282" t="s">
        <v>1</v>
      </c>
      <c r="CE72" s="269"/>
      <c r="CF72" s="283"/>
      <c r="CG72" s="280"/>
      <c r="CH72" s="281"/>
      <c r="CI72" s="281"/>
      <c r="CJ72" s="36"/>
      <c r="CK72" s="40"/>
    </row>
    <row r="73" spans="3:108" ht="23.25" customHeight="1" x14ac:dyDescent="0.2">
      <c r="C73" s="294" t="s">
        <v>273</v>
      </c>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5"/>
      <c r="AI73" s="295"/>
      <c r="AJ73" s="295"/>
      <c r="AK73" s="295"/>
      <c r="AL73" s="295"/>
      <c r="AM73" s="296"/>
      <c r="AN73" s="296"/>
      <c r="AO73" s="296"/>
      <c r="AP73" s="296"/>
      <c r="AQ73" s="296"/>
      <c r="AR73" s="296"/>
      <c r="AS73" s="296"/>
      <c r="AT73" s="296"/>
      <c r="AU73" s="296"/>
      <c r="AV73" s="296"/>
      <c r="AX73" s="277"/>
      <c r="AY73" s="277"/>
      <c r="AZ73" s="277"/>
      <c r="BA73" s="277"/>
      <c r="BB73" s="277"/>
      <c r="BC73" s="277"/>
      <c r="BD73" s="277"/>
      <c r="BE73" s="277"/>
      <c r="BF73" s="277"/>
      <c r="BG73" s="277"/>
      <c r="BH73" s="277"/>
      <c r="BI73" s="277"/>
      <c r="BJ73" s="277"/>
      <c r="BK73" s="277"/>
      <c r="BL73" s="277"/>
      <c r="BM73" s="277"/>
      <c r="BN73" s="277"/>
      <c r="BO73" s="277"/>
      <c r="BP73" s="277"/>
      <c r="BQ73" s="277"/>
      <c r="BR73" s="38"/>
      <c r="BS73" s="39"/>
      <c r="BT73" s="279"/>
      <c r="BU73" s="237"/>
      <c r="BV73" s="237"/>
      <c r="BW73" s="190"/>
      <c r="BX73" s="190"/>
      <c r="BY73" s="190"/>
      <c r="BZ73" s="38"/>
      <c r="CA73" s="39"/>
      <c r="CB73" s="39"/>
      <c r="CC73" s="39"/>
      <c r="CD73" s="284"/>
      <c r="CE73" s="284"/>
      <c r="CF73" s="285"/>
      <c r="CG73" s="190"/>
      <c r="CH73" s="190"/>
      <c r="CI73" s="190"/>
      <c r="CJ73" s="38"/>
      <c r="CK73" s="41"/>
    </row>
    <row r="74" spans="3:108" ht="11.25" customHeight="1" x14ac:dyDescent="0.2">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row>
    <row r="75" spans="3:108" ht="27" customHeight="1" x14ac:dyDescent="0.2">
      <c r="C75" s="186"/>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8"/>
      <c r="AM75" s="185" t="s">
        <v>185</v>
      </c>
      <c r="AN75" s="185"/>
      <c r="AO75" s="185"/>
      <c r="AP75" s="185"/>
      <c r="AQ75" s="185"/>
      <c r="AR75" s="185"/>
      <c r="AS75" s="185"/>
      <c r="AT75" s="185"/>
      <c r="AU75" s="185"/>
      <c r="AV75" s="185"/>
      <c r="AW75" s="185"/>
      <c r="AX75" s="185"/>
      <c r="AY75" s="185"/>
      <c r="AZ75" s="185"/>
      <c r="BA75" s="185"/>
      <c r="BB75" s="185"/>
      <c r="BC75" s="272" t="str">
        <f>IF(AM73&gt;0,IF(AM73=AT94,"OK","ERROR ENTRE VALOR VIVIENDA Y FINANCIACION TOTAL")," ")</f>
        <v xml:space="preserve"> </v>
      </c>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row>
    <row r="76" spans="3:108" ht="11.25" customHeight="1" x14ac:dyDescent="0.2"/>
    <row r="77" spans="3:108" ht="24.75" customHeight="1" x14ac:dyDescent="0.2">
      <c r="C77" s="286" t="s">
        <v>21</v>
      </c>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c r="AN77" s="287"/>
      <c r="AO77" s="287"/>
      <c r="AP77" s="287"/>
      <c r="AQ77" s="287"/>
      <c r="AR77" s="287"/>
      <c r="AS77" s="288"/>
      <c r="AT77" s="18"/>
      <c r="AU77" s="126"/>
      <c r="AV77" s="287" t="s">
        <v>22</v>
      </c>
      <c r="AW77" s="217"/>
      <c r="AX77" s="217"/>
      <c r="AY77" s="217"/>
      <c r="AZ77" s="217"/>
      <c r="BA77" s="217"/>
      <c r="BB77" s="217"/>
      <c r="BC77" s="217"/>
      <c r="BD77" s="217"/>
      <c r="BE77" s="217"/>
      <c r="BF77" s="217"/>
      <c r="BG77" s="217"/>
      <c r="BH77" s="217"/>
      <c r="BI77" s="217"/>
      <c r="BJ77" s="217"/>
      <c r="BK77" s="217"/>
      <c r="BL77" s="217"/>
      <c r="BM77" s="217"/>
      <c r="BN77" s="217"/>
      <c r="BO77" s="217"/>
      <c r="BP77" s="217"/>
      <c r="BQ77" s="217"/>
      <c r="BR77" s="217"/>
      <c r="BS77" s="217"/>
      <c r="BT77" s="217"/>
      <c r="BU77" s="217"/>
      <c r="BV77" s="217"/>
      <c r="BW77" s="217"/>
      <c r="BX77" s="217"/>
      <c r="BY77" s="217"/>
      <c r="BZ77" s="217"/>
      <c r="CA77" s="217"/>
      <c r="CB77" s="217"/>
      <c r="CC77" s="217"/>
      <c r="CD77" s="217"/>
      <c r="CE77" s="217"/>
      <c r="CF77" s="217"/>
      <c r="CG77" s="217"/>
      <c r="CH77" s="217"/>
      <c r="CI77" s="217"/>
      <c r="CJ77" s="217"/>
      <c r="CK77" s="218"/>
    </row>
    <row r="78" spans="3:108" ht="24" customHeight="1" x14ac:dyDescent="0.2">
      <c r="C78" s="181" t="s">
        <v>35</v>
      </c>
      <c r="D78" s="304"/>
      <c r="E78" s="304"/>
      <c r="F78" s="304"/>
      <c r="G78" s="304"/>
      <c r="H78" s="304"/>
      <c r="I78" s="304"/>
      <c r="J78" s="304"/>
      <c r="K78" s="304"/>
      <c r="L78" s="304"/>
      <c r="M78" s="304"/>
      <c r="N78" s="304"/>
      <c r="O78" s="304"/>
      <c r="P78" s="304"/>
      <c r="Q78" s="304"/>
      <c r="R78" s="304"/>
      <c r="S78" s="304"/>
      <c r="T78" s="304"/>
      <c r="U78" s="304"/>
      <c r="V78" s="181" t="s">
        <v>179</v>
      </c>
      <c r="W78" s="304"/>
      <c r="X78" s="304"/>
      <c r="Y78" s="305"/>
      <c r="Z78" s="306"/>
      <c r="AA78" s="306"/>
      <c r="AB78" s="27"/>
      <c r="AC78" s="304" t="s">
        <v>128</v>
      </c>
      <c r="AD78" s="304"/>
      <c r="AE78" s="304"/>
      <c r="AF78" s="306"/>
      <c r="AG78" s="306"/>
      <c r="AH78" s="297"/>
      <c r="AI78" s="298"/>
      <c r="AJ78" s="298"/>
      <c r="AK78" s="298"/>
      <c r="AL78" s="298"/>
      <c r="AM78" s="298"/>
      <c r="AN78" s="298"/>
      <c r="AO78" s="298"/>
      <c r="AP78" s="298"/>
      <c r="AQ78" s="298"/>
      <c r="AR78" s="298"/>
      <c r="AS78" s="299"/>
      <c r="AU78" s="300" t="s">
        <v>297</v>
      </c>
      <c r="AV78" s="300"/>
      <c r="AW78" s="300"/>
      <c r="AX78" s="300"/>
      <c r="AY78" s="300"/>
      <c r="AZ78" s="300"/>
      <c r="BA78" s="300"/>
      <c r="BB78" s="300"/>
      <c r="BC78" s="300"/>
      <c r="BD78" s="300"/>
      <c r="BE78" s="300"/>
      <c r="BF78" s="300"/>
      <c r="BG78" s="300"/>
      <c r="BH78" s="300"/>
      <c r="BI78" s="300"/>
      <c r="BJ78" s="300"/>
      <c r="BK78" s="300"/>
      <c r="BL78" s="300"/>
      <c r="BM78" s="300"/>
      <c r="BN78" s="300"/>
      <c r="BO78" s="190"/>
      <c r="BP78" s="190"/>
      <c r="BQ78" s="190"/>
      <c r="BR78" s="190"/>
      <c r="BS78" s="190"/>
      <c r="BT78" s="190"/>
      <c r="BU78" s="190"/>
      <c r="BV78" s="190"/>
      <c r="BW78" s="190"/>
      <c r="BX78" s="190"/>
      <c r="BY78" s="190"/>
      <c r="BZ78" s="297"/>
      <c r="CA78" s="298"/>
      <c r="CB78" s="298"/>
      <c r="CC78" s="298"/>
      <c r="CD78" s="298"/>
      <c r="CE78" s="298"/>
      <c r="CF78" s="298"/>
      <c r="CG78" s="298"/>
      <c r="CH78" s="298"/>
      <c r="CI78" s="298"/>
      <c r="CJ78" s="298"/>
      <c r="CK78" s="299"/>
    </row>
    <row r="79" spans="3:108" ht="24" customHeight="1" x14ac:dyDescent="0.2">
      <c r="C79" s="300" t="s">
        <v>36</v>
      </c>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297"/>
      <c r="AI79" s="298"/>
      <c r="AJ79" s="298"/>
      <c r="AK79" s="298"/>
      <c r="AL79" s="298"/>
      <c r="AM79" s="298"/>
      <c r="AN79" s="298"/>
      <c r="AO79" s="298"/>
      <c r="AP79" s="298"/>
      <c r="AQ79" s="298"/>
      <c r="AR79" s="298"/>
      <c r="AS79" s="299"/>
      <c r="AU79" s="300" t="s">
        <v>138</v>
      </c>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0"/>
      <c r="BR79" s="300"/>
      <c r="BS79" s="300"/>
      <c r="BT79" s="300"/>
      <c r="BU79" s="300"/>
      <c r="BV79" s="300"/>
      <c r="BW79" s="300"/>
      <c r="BX79" s="300"/>
      <c r="BY79" s="300"/>
      <c r="BZ79" s="297"/>
      <c r="CA79" s="298"/>
      <c r="CB79" s="298"/>
      <c r="CC79" s="298"/>
      <c r="CD79" s="298"/>
      <c r="CE79" s="298"/>
      <c r="CF79" s="298"/>
      <c r="CG79" s="298"/>
      <c r="CH79" s="298"/>
      <c r="CI79" s="298"/>
      <c r="CJ79" s="298"/>
      <c r="CK79" s="299"/>
    </row>
    <row r="80" spans="3:108" ht="24" customHeight="1" x14ac:dyDescent="0.2">
      <c r="C80" s="181" t="s">
        <v>7</v>
      </c>
      <c r="D80" s="182"/>
      <c r="E80" s="182"/>
      <c r="F80" s="182"/>
      <c r="G80" s="182"/>
      <c r="H80" s="182"/>
      <c r="I80" s="182"/>
      <c r="J80" s="182"/>
      <c r="K80" s="182"/>
      <c r="L80" s="183"/>
      <c r="M80" s="183"/>
      <c r="N80" s="183"/>
      <c r="O80" s="183"/>
      <c r="P80" s="183"/>
      <c r="Q80" s="183"/>
      <c r="R80" s="183"/>
      <c r="S80" s="183"/>
      <c r="T80" s="183"/>
      <c r="U80" s="183"/>
      <c r="V80" s="183"/>
      <c r="W80" s="183"/>
      <c r="X80" s="183"/>
      <c r="Y80" s="183"/>
      <c r="Z80" s="183"/>
      <c r="AA80" s="183"/>
      <c r="AB80" s="183"/>
      <c r="AC80" s="183"/>
      <c r="AD80" s="183"/>
      <c r="AE80" s="183"/>
      <c r="AF80" s="183"/>
      <c r="AG80" s="362"/>
      <c r="AH80" s="297"/>
      <c r="AI80" s="298"/>
      <c r="AJ80" s="298"/>
      <c r="AK80" s="298"/>
      <c r="AL80" s="298"/>
      <c r="AM80" s="298"/>
      <c r="AN80" s="298"/>
      <c r="AO80" s="298"/>
      <c r="AP80" s="298"/>
      <c r="AQ80" s="298"/>
      <c r="AR80" s="298"/>
      <c r="AS80" s="299"/>
      <c r="AU80" s="181" t="s">
        <v>38</v>
      </c>
      <c r="AV80" s="182"/>
      <c r="AW80" s="182"/>
      <c r="AX80" s="182"/>
      <c r="AY80" s="182"/>
      <c r="AZ80" s="182"/>
      <c r="BA80" s="182"/>
      <c r="BB80" s="182"/>
      <c r="BC80" s="182"/>
      <c r="BD80" s="182"/>
      <c r="BE80" s="182"/>
      <c r="BF80" s="182"/>
      <c r="BG80" s="182"/>
      <c r="BH80" s="182"/>
      <c r="BI80" s="182"/>
      <c r="BJ80" s="182"/>
      <c r="BK80" s="182"/>
      <c r="BL80" s="182"/>
      <c r="BM80" s="182"/>
      <c r="BN80" s="182"/>
      <c r="BO80" s="301" t="str">
        <f>IF((+AM73-AH86-BZ86-AT93+AM72)=0," ",(+AM73-AH86-BZ86-AT93+AM72))</f>
        <v xml:space="preserve"> </v>
      </c>
      <c r="BP80" s="302"/>
      <c r="BQ80" s="302"/>
      <c r="BR80" s="302"/>
      <c r="BS80" s="302"/>
      <c r="BT80" s="302"/>
      <c r="BU80" s="302"/>
      <c r="BV80" s="302"/>
      <c r="BW80" s="302"/>
      <c r="BX80" s="302"/>
      <c r="BY80" s="303"/>
      <c r="BZ80" s="297"/>
      <c r="CA80" s="298"/>
      <c r="CB80" s="298"/>
      <c r="CC80" s="298"/>
      <c r="CD80" s="298"/>
      <c r="CE80" s="298"/>
      <c r="CF80" s="298"/>
      <c r="CG80" s="298"/>
      <c r="CH80" s="298"/>
      <c r="CI80" s="298"/>
      <c r="CJ80" s="298"/>
      <c r="CK80" s="299"/>
      <c r="CS80" s="47" t="str">
        <f>IF(AM72&gt;0,IF(AN72=AT94,"OK","ERROR")," ")</f>
        <v xml:space="preserve"> </v>
      </c>
    </row>
    <row r="81" spans="3:89" ht="24" customHeight="1" x14ac:dyDescent="0.2">
      <c r="C81" s="300" t="s">
        <v>285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297"/>
      <c r="AI81" s="298"/>
      <c r="AJ81" s="298"/>
      <c r="AK81" s="298"/>
      <c r="AL81" s="298"/>
      <c r="AM81" s="298"/>
      <c r="AN81" s="298"/>
      <c r="AO81" s="298"/>
      <c r="AP81" s="298"/>
      <c r="AQ81" s="298"/>
      <c r="AR81" s="298"/>
      <c r="AS81" s="299"/>
      <c r="AU81" s="300" t="s">
        <v>39</v>
      </c>
      <c r="AV81" s="300"/>
      <c r="AW81" s="300"/>
      <c r="AX81" s="300"/>
      <c r="AY81" s="300"/>
      <c r="AZ81" s="300"/>
      <c r="BA81" s="300"/>
      <c r="BB81" s="300"/>
      <c r="BC81" s="300"/>
      <c r="BD81" s="300"/>
      <c r="BE81" s="300"/>
      <c r="BF81" s="300"/>
      <c r="BG81" s="300"/>
      <c r="BH81" s="300"/>
      <c r="BI81" s="300"/>
      <c r="BJ81" s="300"/>
      <c r="BK81" s="300"/>
      <c r="BL81" s="300"/>
      <c r="BM81" s="300"/>
      <c r="BN81" s="300"/>
      <c r="BO81" s="300"/>
      <c r="BP81" s="300"/>
      <c r="BQ81" s="300"/>
      <c r="BR81" s="300"/>
      <c r="BS81" s="300"/>
      <c r="BT81" s="300"/>
      <c r="BU81" s="300"/>
      <c r="BV81" s="300"/>
      <c r="BW81" s="300"/>
      <c r="BX81" s="300"/>
      <c r="BY81" s="300"/>
      <c r="BZ81" s="297"/>
      <c r="CA81" s="298"/>
      <c r="CB81" s="298"/>
      <c r="CC81" s="298"/>
      <c r="CD81" s="298"/>
      <c r="CE81" s="298"/>
      <c r="CF81" s="298"/>
      <c r="CG81" s="298"/>
      <c r="CH81" s="298"/>
      <c r="CI81" s="298"/>
      <c r="CJ81" s="298"/>
      <c r="CK81" s="299"/>
    </row>
    <row r="82" spans="3:89" ht="24" customHeight="1" x14ac:dyDescent="0.2">
      <c r="C82" s="181" t="s">
        <v>126</v>
      </c>
      <c r="D82" s="182"/>
      <c r="E82" s="182"/>
      <c r="F82" s="182"/>
      <c r="G82" s="182"/>
      <c r="H82" s="182"/>
      <c r="I82" s="182"/>
      <c r="J82" s="182"/>
      <c r="K82" s="182"/>
      <c r="L82" s="181" t="s">
        <v>207</v>
      </c>
      <c r="M82" s="183"/>
      <c r="N82" s="183"/>
      <c r="O82" s="183"/>
      <c r="P82" s="183"/>
      <c r="Q82" s="183"/>
      <c r="R82" s="183"/>
      <c r="S82" s="183"/>
      <c r="T82" s="183"/>
      <c r="U82" s="183"/>
      <c r="V82" s="183"/>
      <c r="W82" s="184"/>
      <c r="X82" s="184"/>
      <c r="Y82" s="184"/>
      <c r="Z82" s="184"/>
      <c r="AA82" s="184"/>
      <c r="AB82" s="184"/>
      <c r="AC82" s="184"/>
      <c r="AD82" s="184"/>
      <c r="AE82" s="184"/>
      <c r="AF82" s="184"/>
      <c r="AG82" s="184"/>
      <c r="AH82" s="297"/>
      <c r="AI82" s="298"/>
      <c r="AJ82" s="298"/>
      <c r="AK82" s="298"/>
      <c r="AL82" s="298"/>
      <c r="AM82" s="298"/>
      <c r="AN82" s="298"/>
      <c r="AO82" s="298"/>
      <c r="AP82" s="298"/>
      <c r="AQ82" s="298"/>
      <c r="AR82" s="298"/>
      <c r="AS82" s="299"/>
      <c r="AU82" s="300" t="s">
        <v>14</v>
      </c>
      <c r="AV82" s="300"/>
      <c r="AW82" s="300"/>
      <c r="AX82" s="300"/>
      <c r="AY82" s="300"/>
      <c r="AZ82" s="300"/>
      <c r="BA82" s="300"/>
      <c r="BB82" s="300"/>
      <c r="BC82" s="300"/>
      <c r="BD82" s="300"/>
      <c r="BE82" s="300"/>
      <c r="BF82" s="300"/>
      <c r="BG82" s="300"/>
      <c r="BH82" s="300"/>
      <c r="BI82" s="300"/>
      <c r="BJ82" s="300"/>
      <c r="BK82" s="300"/>
      <c r="BL82" s="300"/>
      <c r="BM82" s="300"/>
      <c r="BN82" s="300"/>
      <c r="BO82" s="300"/>
      <c r="BP82" s="300"/>
      <c r="BQ82" s="300"/>
      <c r="BR82" s="300"/>
      <c r="BS82" s="300"/>
      <c r="BT82" s="300"/>
      <c r="BU82" s="300"/>
      <c r="BV82" s="300"/>
      <c r="BW82" s="300"/>
      <c r="BX82" s="300"/>
      <c r="BY82" s="300"/>
      <c r="BZ82" s="297"/>
      <c r="CA82" s="298"/>
      <c r="CB82" s="298"/>
      <c r="CC82" s="298"/>
      <c r="CD82" s="298"/>
      <c r="CE82" s="298"/>
      <c r="CF82" s="298"/>
      <c r="CG82" s="298"/>
      <c r="CH82" s="298"/>
      <c r="CI82" s="298"/>
      <c r="CJ82" s="298"/>
      <c r="CK82" s="299"/>
    </row>
    <row r="83" spans="3:89" ht="24" customHeight="1" x14ac:dyDescent="0.2">
      <c r="C83" s="300" t="s">
        <v>286</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297"/>
      <c r="AI83" s="298"/>
      <c r="AJ83" s="298"/>
      <c r="AK83" s="298"/>
      <c r="AL83" s="298"/>
      <c r="AM83" s="298"/>
      <c r="AN83" s="298"/>
      <c r="AO83" s="298"/>
      <c r="AP83" s="298"/>
      <c r="AQ83" s="298"/>
      <c r="AR83" s="298"/>
      <c r="AS83" s="299"/>
      <c r="AU83" s="300" t="s">
        <v>30</v>
      </c>
      <c r="AV83" s="300"/>
      <c r="AW83" s="300"/>
      <c r="AX83" s="300"/>
      <c r="AY83" s="300"/>
      <c r="AZ83" s="300"/>
      <c r="BA83" s="300"/>
      <c r="BB83" s="300"/>
      <c r="BC83" s="300"/>
      <c r="BD83" s="300"/>
      <c r="BE83" s="300"/>
      <c r="BF83" s="300"/>
      <c r="BG83" s="300"/>
      <c r="BH83" s="300"/>
      <c r="BI83" s="300"/>
      <c r="BJ83" s="300"/>
      <c r="BK83" s="300"/>
      <c r="BL83" s="300"/>
      <c r="BM83" s="300"/>
      <c r="BN83" s="300"/>
      <c r="BO83" s="300"/>
      <c r="BP83" s="300"/>
      <c r="BQ83" s="300"/>
      <c r="BR83" s="300"/>
      <c r="BS83" s="300"/>
      <c r="BT83" s="300"/>
      <c r="BU83" s="300"/>
      <c r="BV83" s="300"/>
      <c r="BW83" s="300"/>
      <c r="BX83" s="300"/>
      <c r="BY83" s="300"/>
      <c r="BZ83" s="297"/>
      <c r="CA83" s="298"/>
      <c r="CB83" s="298"/>
      <c r="CC83" s="298"/>
      <c r="CD83" s="298"/>
      <c r="CE83" s="298"/>
      <c r="CF83" s="298"/>
      <c r="CG83" s="298"/>
      <c r="CH83" s="298"/>
      <c r="CI83" s="298"/>
      <c r="CJ83" s="298"/>
      <c r="CK83" s="299"/>
    </row>
    <row r="84" spans="3:89" ht="24" customHeight="1" x14ac:dyDescent="0.2">
      <c r="C84" s="300" t="s">
        <v>37</v>
      </c>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297"/>
      <c r="AI84" s="298"/>
      <c r="AJ84" s="298"/>
      <c r="AK84" s="298"/>
      <c r="AL84" s="298"/>
      <c r="AM84" s="298"/>
      <c r="AN84" s="298"/>
      <c r="AO84" s="298"/>
      <c r="AP84" s="298"/>
      <c r="AQ84" s="298"/>
      <c r="AR84" s="298"/>
      <c r="AS84" s="299"/>
      <c r="AU84" s="181" t="s">
        <v>24</v>
      </c>
      <c r="AV84" s="182"/>
      <c r="AW84" s="182"/>
      <c r="AX84" s="182"/>
      <c r="AY84" s="182"/>
      <c r="AZ84" s="182"/>
      <c r="BA84" s="182"/>
      <c r="BB84" s="182"/>
      <c r="BC84" s="182"/>
      <c r="BD84" s="182"/>
      <c r="BE84" s="182"/>
      <c r="BF84" s="182"/>
      <c r="BG84" s="182"/>
      <c r="BH84" s="182"/>
      <c r="BI84" s="182"/>
      <c r="BJ84" s="307"/>
      <c r="BK84" s="308"/>
      <c r="BL84" s="308"/>
      <c r="BM84" s="308"/>
      <c r="BN84" s="308"/>
      <c r="BO84" s="308"/>
      <c r="BP84" s="308"/>
      <c r="BQ84" s="308"/>
      <c r="BR84" s="308"/>
      <c r="BS84" s="308"/>
      <c r="BT84" s="308"/>
      <c r="BU84" s="308"/>
      <c r="BV84" s="308"/>
      <c r="BW84" s="308"/>
      <c r="BX84" s="308"/>
      <c r="BY84" s="309"/>
      <c r="BZ84" s="297"/>
      <c r="CA84" s="298"/>
      <c r="CB84" s="298"/>
      <c r="CC84" s="298"/>
      <c r="CD84" s="298"/>
      <c r="CE84" s="298"/>
      <c r="CF84" s="298"/>
      <c r="CG84" s="298"/>
      <c r="CH84" s="298"/>
      <c r="CI84" s="298"/>
      <c r="CJ84" s="298"/>
      <c r="CK84" s="299"/>
    </row>
    <row r="85" spans="3:89" ht="24" customHeight="1" x14ac:dyDescent="0.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297"/>
      <c r="AI85" s="298"/>
      <c r="AJ85" s="298"/>
      <c r="AK85" s="298"/>
      <c r="AL85" s="298"/>
      <c r="AM85" s="298"/>
      <c r="AN85" s="298"/>
      <c r="AO85" s="298"/>
      <c r="AP85" s="298"/>
      <c r="AQ85" s="298"/>
      <c r="AR85" s="298"/>
      <c r="AS85" s="299"/>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c r="BR85" s="312"/>
      <c r="BS85" s="312"/>
      <c r="BT85" s="312"/>
      <c r="BU85" s="312"/>
      <c r="BV85" s="312"/>
      <c r="BW85" s="312"/>
      <c r="BX85" s="312"/>
      <c r="BY85" s="312"/>
      <c r="BZ85" s="297"/>
      <c r="CA85" s="298"/>
      <c r="CB85" s="298"/>
      <c r="CC85" s="298"/>
      <c r="CD85" s="298"/>
      <c r="CE85" s="298"/>
      <c r="CF85" s="298"/>
      <c r="CG85" s="298"/>
      <c r="CH85" s="298"/>
      <c r="CI85" s="298"/>
      <c r="CJ85" s="298"/>
      <c r="CK85" s="299"/>
    </row>
    <row r="86" spans="3:89" ht="24" customHeight="1" x14ac:dyDescent="0.2">
      <c r="C86" s="133" t="s">
        <v>8</v>
      </c>
      <c r="D86" s="133"/>
      <c r="E86" s="133"/>
      <c r="F86" s="133"/>
      <c r="G86" s="133"/>
      <c r="H86" s="133"/>
      <c r="I86" s="133"/>
      <c r="J86" s="133"/>
      <c r="K86" s="133"/>
      <c r="L86" s="133"/>
      <c r="M86" s="133"/>
      <c r="N86" s="133"/>
      <c r="O86" s="133"/>
      <c r="P86" s="133"/>
      <c r="Q86" s="316" t="str">
        <f>IF(AH86&gt;0,IF((AM73*30%)&gt;=AH86,"OK Ahorro Previo","ERROR Ahorro Previo mayor al 30% del valor de la vivienda")," ")</f>
        <v xml:space="preserve"> </v>
      </c>
      <c r="R86" s="316"/>
      <c r="S86" s="316"/>
      <c r="T86" s="316"/>
      <c r="U86" s="316"/>
      <c r="V86" s="316"/>
      <c r="W86" s="316"/>
      <c r="X86" s="316"/>
      <c r="Y86" s="316"/>
      <c r="Z86" s="316"/>
      <c r="AA86" s="316"/>
      <c r="AB86" s="316"/>
      <c r="AC86" s="316"/>
      <c r="AD86" s="316"/>
      <c r="AE86" s="316"/>
      <c r="AF86" s="316"/>
      <c r="AG86" s="316"/>
      <c r="AH86" s="313">
        <f>SUM(AH78:AS85)</f>
        <v>0</v>
      </c>
      <c r="AI86" s="314"/>
      <c r="AJ86" s="314"/>
      <c r="AK86" s="314"/>
      <c r="AL86" s="314"/>
      <c r="AM86" s="314"/>
      <c r="AN86" s="314"/>
      <c r="AO86" s="314"/>
      <c r="AP86" s="314"/>
      <c r="AQ86" s="314"/>
      <c r="AR86" s="314"/>
      <c r="AS86" s="315"/>
      <c r="AU86" s="300" t="s">
        <v>15</v>
      </c>
      <c r="AV86" s="300"/>
      <c r="AW86" s="300"/>
      <c r="AX86" s="300"/>
      <c r="AY86" s="300"/>
      <c r="AZ86" s="300"/>
      <c r="BA86" s="300"/>
      <c r="BB86" s="300"/>
      <c r="BC86" s="300"/>
      <c r="BD86" s="300"/>
      <c r="BE86" s="300"/>
      <c r="BF86" s="300"/>
      <c r="BG86" s="300"/>
      <c r="BH86" s="300"/>
      <c r="BI86" s="300"/>
      <c r="BJ86" s="300"/>
      <c r="BK86" s="300"/>
      <c r="BL86" s="300"/>
      <c r="BM86" s="300"/>
      <c r="BN86" s="300"/>
      <c r="BO86" s="300"/>
      <c r="BP86" s="300"/>
      <c r="BQ86" s="300"/>
      <c r="BR86" s="300"/>
      <c r="BS86" s="300"/>
      <c r="BT86" s="300"/>
      <c r="BU86" s="300"/>
      <c r="BV86" s="300"/>
      <c r="BW86" s="300"/>
      <c r="BX86" s="300"/>
      <c r="BY86" s="300"/>
      <c r="BZ86" s="313">
        <f>SUM(BZ78:CK85)</f>
        <v>0</v>
      </c>
      <c r="CA86" s="314"/>
      <c r="CB86" s="314"/>
      <c r="CC86" s="314"/>
      <c r="CD86" s="314"/>
      <c r="CE86" s="314"/>
      <c r="CF86" s="314"/>
      <c r="CG86" s="314"/>
      <c r="CH86" s="314"/>
      <c r="CI86" s="314"/>
      <c r="CJ86" s="314"/>
      <c r="CK86" s="315"/>
    </row>
    <row r="87" spans="3:89" ht="24" customHeight="1" x14ac:dyDescent="0.2">
      <c r="C87" s="300" t="s">
        <v>180</v>
      </c>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6"/>
      <c r="AC87" s="306"/>
      <c r="AD87" s="306"/>
      <c r="AE87" s="306"/>
      <c r="AF87" s="306"/>
      <c r="AG87" s="306"/>
      <c r="AH87" s="306"/>
      <c r="AI87" s="306"/>
      <c r="AJ87" s="306"/>
      <c r="AK87" s="306"/>
      <c r="AL87" s="306"/>
      <c r="AM87" s="306"/>
      <c r="AN87" s="306"/>
      <c r="AO87" s="306"/>
      <c r="AP87" s="306"/>
      <c r="AQ87" s="306"/>
      <c r="AR87" s="306"/>
      <c r="AS87" s="306"/>
      <c r="AU87" s="300" t="s">
        <v>181</v>
      </c>
      <c r="AV87" s="300"/>
      <c r="AW87" s="300"/>
      <c r="AX87" s="300"/>
      <c r="AY87" s="300"/>
      <c r="AZ87" s="300"/>
      <c r="BA87" s="300"/>
      <c r="BB87" s="300"/>
      <c r="BC87" s="300"/>
      <c r="BD87" s="300"/>
      <c r="BE87" s="300"/>
      <c r="BF87" s="300"/>
      <c r="BG87" s="300"/>
      <c r="BH87" s="300"/>
      <c r="BI87" s="300"/>
      <c r="BJ87" s="300"/>
      <c r="BK87" s="300"/>
      <c r="BL87" s="300"/>
      <c r="BM87" s="300"/>
      <c r="BN87" s="300"/>
      <c r="BO87" s="300"/>
      <c r="BP87" s="300"/>
      <c r="BQ87" s="300"/>
      <c r="BR87" s="300"/>
      <c r="BS87" s="300"/>
      <c r="BT87" s="310"/>
      <c r="BU87" s="310"/>
      <c r="BV87" s="310"/>
      <c r="BW87" s="310"/>
      <c r="BX87" s="310"/>
      <c r="BY87" s="310"/>
      <c r="BZ87" s="310"/>
      <c r="CA87" s="310"/>
      <c r="CB87" s="310"/>
      <c r="CC87" s="310"/>
      <c r="CD87" s="310"/>
      <c r="CE87" s="310"/>
      <c r="CF87" s="310"/>
      <c r="CG87" s="310"/>
      <c r="CH87" s="310"/>
      <c r="CI87" s="310"/>
      <c r="CJ87" s="310"/>
      <c r="CK87" s="310"/>
    </row>
    <row r="88" spans="3:89" ht="11.25" customHeight="1" x14ac:dyDescent="0.2">
      <c r="C88" s="132"/>
    </row>
    <row r="89" spans="3:89" ht="27.75" customHeight="1" x14ac:dyDescent="0.2">
      <c r="C89" s="189" t="s">
        <v>186</v>
      </c>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c r="BE89" s="189"/>
      <c r="BF89" s="189"/>
      <c r="BG89" s="189"/>
      <c r="BH89" s="189"/>
      <c r="BI89" s="189"/>
      <c r="BJ89" s="189"/>
      <c r="BK89" s="189"/>
      <c r="BL89" s="189"/>
      <c r="BM89" s="189"/>
      <c r="BN89" s="189"/>
      <c r="BO89" s="189"/>
      <c r="BP89" s="189"/>
      <c r="BQ89" s="189"/>
      <c r="BR89" s="189"/>
      <c r="BS89" s="189"/>
      <c r="BT89" s="189"/>
      <c r="BU89" s="189"/>
      <c r="BV89" s="189"/>
      <c r="BW89" s="189"/>
      <c r="BX89" s="189"/>
      <c r="BY89" s="189"/>
      <c r="BZ89" s="189"/>
      <c r="CA89" s="189"/>
      <c r="CB89" s="189"/>
      <c r="CC89" s="189"/>
      <c r="CD89" s="189"/>
      <c r="CE89" s="189"/>
      <c r="CF89" s="189"/>
      <c r="CG89" s="189"/>
      <c r="CH89" s="189"/>
      <c r="CI89" s="189"/>
      <c r="CJ89" s="189"/>
      <c r="CK89" s="189"/>
    </row>
    <row r="90" spans="3:89" ht="11.25" customHeight="1" x14ac:dyDescent="0.2"/>
    <row r="91" spans="3:89" ht="18.75" customHeight="1" x14ac:dyDescent="0.2">
      <c r="C91" s="234" t="s">
        <v>12</v>
      </c>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311">
        <f>+AH86</f>
        <v>0</v>
      </c>
      <c r="AU91" s="311"/>
      <c r="AV91" s="311"/>
      <c r="AW91" s="311"/>
      <c r="AX91" s="311"/>
      <c r="AY91" s="311"/>
      <c r="AZ91" s="311"/>
      <c r="BA91" s="311"/>
      <c r="BB91" s="311"/>
      <c r="BC91" s="311"/>
      <c r="BD91" s="311"/>
      <c r="BE91" s="311"/>
      <c r="BF91" s="311"/>
      <c r="BG91" s="311"/>
      <c r="BH91" s="311"/>
      <c r="BI91" s="311"/>
      <c r="BJ91" s="311"/>
      <c r="BK91" s="311"/>
      <c r="BL91" s="311"/>
      <c r="BM91" s="311"/>
      <c r="BN91" s="311"/>
      <c r="BO91" s="311"/>
      <c r="BP91" s="311"/>
      <c r="BQ91" s="311"/>
      <c r="BR91" s="311"/>
      <c r="BS91" s="311"/>
      <c r="BT91" s="311"/>
      <c r="BU91" s="311"/>
      <c r="BV91" s="311"/>
      <c r="BW91" s="311"/>
      <c r="BX91" s="311"/>
      <c r="BY91" s="311"/>
      <c r="BZ91" s="311"/>
      <c r="CA91" s="311"/>
      <c r="CB91" s="311"/>
      <c r="CC91" s="311"/>
      <c r="CD91" s="311"/>
      <c r="CE91" s="311"/>
      <c r="CF91" s="311"/>
      <c r="CG91" s="311"/>
      <c r="CH91" s="311"/>
      <c r="CI91" s="311"/>
      <c r="CJ91" s="311"/>
      <c r="CK91" s="311"/>
    </row>
    <row r="92" spans="3:89" ht="18.75" customHeight="1" x14ac:dyDescent="0.2">
      <c r="C92" s="234" t="s">
        <v>13</v>
      </c>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311">
        <f>+BZ86</f>
        <v>0</v>
      </c>
      <c r="AU92" s="311"/>
      <c r="AV92" s="311"/>
      <c r="AW92" s="311"/>
      <c r="AX92" s="311"/>
      <c r="AY92" s="311"/>
      <c r="AZ92" s="311"/>
      <c r="BA92" s="311"/>
      <c r="BB92" s="311"/>
      <c r="BC92" s="311"/>
      <c r="BD92" s="311"/>
      <c r="BE92" s="311"/>
      <c r="BF92" s="311"/>
      <c r="BG92" s="311"/>
      <c r="BH92" s="311"/>
      <c r="BI92" s="311"/>
      <c r="BJ92" s="311"/>
      <c r="BK92" s="311"/>
      <c r="BL92" s="311"/>
      <c r="BM92" s="311"/>
      <c r="BN92" s="311"/>
      <c r="BO92" s="311"/>
      <c r="BP92" s="311"/>
      <c r="BQ92" s="311"/>
      <c r="BR92" s="311"/>
      <c r="BS92" s="311"/>
      <c r="BT92" s="311"/>
      <c r="BU92" s="311"/>
      <c r="BV92" s="311"/>
      <c r="BW92" s="311"/>
      <c r="BX92" s="311"/>
      <c r="BY92" s="311"/>
      <c r="BZ92" s="311"/>
      <c r="CA92" s="311"/>
      <c r="CB92" s="311"/>
      <c r="CC92" s="311"/>
      <c r="CD92" s="311"/>
      <c r="CE92" s="311"/>
      <c r="CF92" s="311"/>
      <c r="CG92" s="311"/>
      <c r="CH92" s="311"/>
      <c r="CI92" s="311"/>
      <c r="CJ92" s="311"/>
      <c r="CK92" s="311"/>
    </row>
    <row r="93" spans="3:89" ht="18.75" customHeight="1" x14ac:dyDescent="0.2">
      <c r="C93" s="234" t="s">
        <v>34</v>
      </c>
      <c r="D93" s="234"/>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311">
        <f>+BQ55</f>
        <v>0</v>
      </c>
      <c r="AU93" s="311"/>
      <c r="AV93" s="311"/>
      <c r="AW93" s="311"/>
      <c r="AX93" s="311"/>
      <c r="AY93" s="311"/>
      <c r="AZ93" s="311"/>
      <c r="BA93" s="311"/>
      <c r="BB93" s="311"/>
      <c r="BC93" s="311"/>
      <c r="BD93" s="311"/>
      <c r="BE93" s="311"/>
      <c r="BF93" s="311"/>
      <c r="BG93" s="311"/>
      <c r="BH93" s="311"/>
      <c r="BI93" s="311"/>
      <c r="BJ93" s="311"/>
      <c r="BK93" s="311"/>
      <c r="BL93" s="311"/>
      <c r="BM93" s="311"/>
      <c r="BN93" s="311"/>
      <c r="BO93" s="311"/>
      <c r="BP93" s="311"/>
      <c r="BQ93" s="311"/>
      <c r="BR93" s="311"/>
      <c r="BS93" s="311"/>
      <c r="BT93" s="311"/>
      <c r="BU93" s="311"/>
      <c r="BV93" s="311"/>
      <c r="BW93" s="311"/>
      <c r="BX93" s="311"/>
      <c r="BY93" s="311"/>
      <c r="BZ93" s="311"/>
      <c r="CA93" s="311"/>
      <c r="CB93" s="311"/>
      <c r="CC93" s="311"/>
      <c r="CD93" s="311"/>
      <c r="CE93" s="311"/>
      <c r="CF93" s="311"/>
      <c r="CG93" s="311"/>
      <c r="CH93" s="311"/>
      <c r="CI93" s="311"/>
      <c r="CJ93" s="311"/>
      <c r="CK93" s="311"/>
    </row>
    <row r="94" spans="3:89" ht="18.75" customHeight="1" x14ac:dyDescent="0.2">
      <c r="C94" s="234" t="s">
        <v>29</v>
      </c>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358"/>
      <c r="AI94" s="358"/>
      <c r="AJ94" s="358"/>
      <c r="AK94" s="358"/>
      <c r="AL94" s="358"/>
      <c r="AM94" s="358"/>
      <c r="AN94" s="358"/>
      <c r="AO94" s="358"/>
      <c r="AP94" s="358"/>
      <c r="AQ94" s="358"/>
      <c r="AR94" s="358"/>
      <c r="AS94" s="358"/>
      <c r="AT94" s="311">
        <f>SUM(AT91:CK93)</f>
        <v>0</v>
      </c>
      <c r="AU94" s="311"/>
      <c r="AV94" s="311"/>
      <c r="AW94" s="311"/>
      <c r="AX94" s="311"/>
      <c r="AY94" s="311"/>
      <c r="AZ94" s="311"/>
      <c r="BA94" s="311"/>
      <c r="BB94" s="311"/>
      <c r="BC94" s="311"/>
      <c r="BD94" s="311"/>
      <c r="BE94" s="311"/>
      <c r="BF94" s="311"/>
      <c r="BG94" s="311"/>
      <c r="BH94" s="311"/>
      <c r="BI94" s="311"/>
      <c r="BJ94" s="311"/>
      <c r="BK94" s="311"/>
      <c r="BL94" s="311"/>
      <c r="BM94" s="311"/>
      <c r="BN94" s="311"/>
      <c r="BO94" s="311"/>
      <c r="BP94" s="311"/>
      <c r="BQ94" s="311"/>
      <c r="BR94" s="311"/>
      <c r="BS94" s="311"/>
      <c r="BT94" s="311"/>
      <c r="BU94" s="311"/>
      <c r="BV94" s="311"/>
      <c r="BW94" s="311"/>
      <c r="BX94" s="311"/>
      <c r="BY94" s="311"/>
      <c r="BZ94" s="311"/>
      <c r="CA94" s="311"/>
      <c r="CB94" s="311"/>
      <c r="CC94" s="311"/>
      <c r="CD94" s="311"/>
      <c r="CE94" s="311"/>
      <c r="CF94" s="311"/>
      <c r="CG94" s="311"/>
      <c r="CH94" s="311"/>
      <c r="CI94" s="311"/>
      <c r="CJ94" s="311"/>
      <c r="CK94" s="311"/>
    </row>
    <row r="95" spans="3:89" ht="11.25" customHeight="1" x14ac:dyDescent="0.2"/>
    <row r="96" spans="3:89" ht="27.75" customHeight="1" x14ac:dyDescent="0.2">
      <c r="C96" s="189" t="s">
        <v>187</v>
      </c>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89"/>
      <c r="BL96" s="189"/>
      <c r="BM96" s="189"/>
      <c r="BN96" s="189"/>
      <c r="BO96" s="189"/>
      <c r="BP96" s="189"/>
      <c r="BQ96" s="189"/>
      <c r="BR96" s="189"/>
      <c r="BS96" s="189"/>
      <c r="BT96" s="189"/>
      <c r="BU96" s="189"/>
      <c r="BV96" s="189"/>
      <c r="BW96" s="189"/>
      <c r="BX96" s="189"/>
      <c r="BY96" s="189"/>
      <c r="BZ96" s="189"/>
      <c r="CA96" s="189"/>
      <c r="CB96" s="189"/>
      <c r="CC96" s="189"/>
      <c r="CD96" s="189"/>
      <c r="CE96" s="189"/>
      <c r="CF96" s="189"/>
      <c r="CG96" s="189"/>
      <c r="CH96" s="189"/>
      <c r="CI96" s="189"/>
      <c r="CJ96" s="189"/>
      <c r="CK96" s="189"/>
    </row>
    <row r="97" spans="3:175" ht="11.25" customHeight="1" x14ac:dyDescent="0.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row>
    <row r="98" spans="3:175" ht="20.25" customHeight="1" x14ac:dyDescent="0.2">
      <c r="C98" s="336" t="s">
        <v>21</v>
      </c>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c r="AK98" s="336"/>
      <c r="AL98" s="336"/>
      <c r="AM98" s="336"/>
      <c r="AN98" s="336"/>
      <c r="AO98" s="336"/>
      <c r="AP98" s="336"/>
      <c r="AQ98" s="336"/>
      <c r="AR98" s="336"/>
      <c r="AS98" s="336"/>
      <c r="AU98" s="336" t="s">
        <v>188</v>
      </c>
      <c r="AV98" s="336"/>
      <c r="AW98" s="336"/>
      <c r="AX98" s="336"/>
      <c r="AY98" s="336"/>
      <c r="AZ98" s="336"/>
      <c r="BA98" s="336"/>
      <c r="BB98" s="336"/>
      <c r="BC98" s="336"/>
      <c r="BD98" s="336"/>
      <c r="BE98" s="336"/>
      <c r="BF98" s="336"/>
      <c r="BG98" s="336"/>
      <c r="BH98" s="336"/>
      <c r="BI98" s="336"/>
      <c r="BJ98" s="336"/>
      <c r="BK98" s="336"/>
      <c r="BL98" s="336"/>
      <c r="BM98" s="336"/>
      <c r="BN98" s="336"/>
      <c r="BO98" s="336"/>
      <c r="BP98" s="336"/>
      <c r="BQ98" s="336"/>
      <c r="BR98" s="336"/>
      <c r="BS98" s="336"/>
      <c r="BT98" s="336"/>
      <c r="BU98" s="336"/>
      <c r="BV98" s="336"/>
      <c r="BW98" s="336"/>
      <c r="BX98" s="336"/>
      <c r="BY98" s="336"/>
      <c r="BZ98" s="336"/>
      <c r="CA98" s="336"/>
      <c r="CB98" s="336"/>
      <c r="CC98" s="336"/>
      <c r="CD98" s="336"/>
      <c r="CE98" s="336"/>
      <c r="CF98" s="336"/>
      <c r="CG98" s="336"/>
      <c r="CH98" s="336"/>
      <c r="CI98" s="336"/>
      <c r="CJ98" s="336"/>
      <c r="CK98" s="336"/>
    </row>
    <row r="99" spans="3:175" ht="20.25" customHeight="1" x14ac:dyDescent="0.2">
      <c r="C99" s="337" t="s">
        <v>16</v>
      </c>
      <c r="D99" s="337"/>
      <c r="E99" s="337"/>
      <c r="F99" s="337"/>
      <c r="G99" s="337"/>
      <c r="H99" s="337"/>
      <c r="I99" s="337"/>
      <c r="J99" s="337"/>
      <c r="K99" s="337"/>
      <c r="L99" s="337"/>
      <c r="M99" s="337"/>
      <c r="N99" s="337"/>
      <c r="O99" s="337"/>
      <c r="P99" s="337"/>
      <c r="Q99" s="337"/>
      <c r="R99" s="337"/>
      <c r="S99" s="337"/>
      <c r="T99" s="337"/>
      <c r="U99" s="337"/>
      <c r="V99" s="337"/>
      <c r="W99" s="337"/>
      <c r="X99" s="337"/>
      <c r="Y99" s="306"/>
      <c r="Z99" s="306"/>
      <c r="AA99" s="306"/>
      <c r="AB99" s="306"/>
      <c r="AC99" s="306"/>
      <c r="AD99" s="306"/>
      <c r="AE99" s="306"/>
      <c r="AF99" s="306"/>
      <c r="AG99" s="306"/>
      <c r="AH99" s="306"/>
      <c r="AI99" s="306"/>
      <c r="AJ99" s="306"/>
      <c r="AK99" s="306"/>
      <c r="AL99" s="306"/>
      <c r="AM99" s="306"/>
      <c r="AN99" s="306"/>
      <c r="AO99" s="306"/>
      <c r="AP99" s="306"/>
      <c r="AQ99" s="306"/>
      <c r="AR99" s="306"/>
      <c r="AS99" s="306"/>
      <c r="AU99" s="338" t="s">
        <v>19</v>
      </c>
      <c r="AV99" s="339"/>
      <c r="AW99" s="339"/>
      <c r="AX99" s="339"/>
      <c r="AY99" s="339"/>
      <c r="AZ99" s="339"/>
      <c r="BA99" s="339"/>
      <c r="BB99" s="339"/>
      <c r="BC99" s="339"/>
      <c r="BD99" s="339"/>
      <c r="BE99" s="339"/>
      <c r="BF99" s="339"/>
      <c r="BG99" s="339"/>
      <c r="BH99" s="339"/>
      <c r="BI99" s="339"/>
      <c r="BJ99" s="339"/>
      <c r="BK99" s="339"/>
      <c r="BL99" s="339"/>
      <c r="BM99" s="339"/>
      <c r="BN99" s="339"/>
      <c r="BO99" s="339"/>
      <c r="BP99" s="340"/>
      <c r="BQ99" s="342"/>
      <c r="BR99" s="343"/>
      <c r="BS99" s="343"/>
      <c r="BT99" s="343"/>
      <c r="BU99" s="343"/>
      <c r="BV99" s="343"/>
      <c r="BW99" s="343"/>
      <c r="BX99" s="343"/>
      <c r="BY99" s="343"/>
      <c r="BZ99" s="343"/>
      <c r="CA99" s="343"/>
      <c r="CB99" s="343"/>
      <c r="CC99" s="343"/>
      <c r="CD99" s="343"/>
      <c r="CE99" s="343"/>
      <c r="CF99" s="343"/>
      <c r="CG99" s="343"/>
      <c r="CH99" s="343"/>
      <c r="CI99" s="343"/>
      <c r="CJ99" s="343"/>
      <c r="CK99" s="344"/>
    </row>
    <row r="100" spans="3:175" ht="20.25" customHeight="1" x14ac:dyDescent="0.2">
      <c r="C100" s="234" t="s">
        <v>17</v>
      </c>
      <c r="D100" s="234"/>
      <c r="E100" s="234"/>
      <c r="F100" s="234"/>
      <c r="G100" s="234"/>
      <c r="H100" s="234"/>
      <c r="I100" s="234"/>
      <c r="J100" s="234"/>
      <c r="K100" s="234"/>
      <c r="L100" s="234"/>
      <c r="M100" s="234"/>
      <c r="N100" s="234"/>
      <c r="O100" s="234"/>
      <c r="P100" s="234"/>
      <c r="Q100" s="234"/>
      <c r="R100" s="234"/>
      <c r="S100" s="234"/>
      <c r="T100" s="234"/>
      <c r="U100" s="234"/>
      <c r="V100" s="234"/>
      <c r="W100" s="234"/>
      <c r="X100" s="234"/>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U100" s="174"/>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341"/>
      <c r="BQ100" s="345"/>
      <c r="BR100" s="228"/>
      <c r="BS100" s="228"/>
      <c r="BT100" s="228"/>
      <c r="BU100" s="228"/>
      <c r="BV100" s="228"/>
      <c r="BW100" s="228"/>
      <c r="BX100" s="228"/>
      <c r="BY100" s="228"/>
      <c r="BZ100" s="228"/>
      <c r="CA100" s="228"/>
      <c r="CB100" s="228"/>
      <c r="CC100" s="228"/>
      <c r="CD100" s="228"/>
      <c r="CE100" s="228"/>
      <c r="CF100" s="228"/>
      <c r="CG100" s="228"/>
      <c r="CH100" s="228"/>
      <c r="CI100" s="228"/>
      <c r="CJ100" s="228"/>
      <c r="CK100" s="346"/>
    </row>
    <row r="101" spans="3:175" ht="20.25" customHeight="1" x14ac:dyDescent="0.2">
      <c r="C101" s="234" t="s">
        <v>40</v>
      </c>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U101" s="232" t="s">
        <v>25</v>
      </c>
      <c r="AV101" s="234"/>
      <c r="AW101" s="234"/>
      <c r="AX101" s="234"/>
      <c r="AY101" s="234"/>
      <c r="AZ101" s="234"/>
      <c r="BA101" s="234"/>
      <c r="BB101" s="234"/>
      <c r="BC101" s="234"/>
      <c r="BD101" s="234"/>
      <c r="BE101" s="234"/>
      <c r="BF101" s="234"/>
      <c r="BG101" s="234"/>
      <c r="BH101" s="234"/>
      <c r="BI101" s="234"/>
      <c r="BJ101" s="234"/>
      <c r="BK101" s="234"/>
      <c r="BL101" s="234"/>
      <c r="BM101" s="234"/>
      <c r="BN101" s="234"/>
      <c r="BO101" s="234"/>
      <c r="BP101" s="234"/>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row>
    <row r="102" spans="3:175" ht="20.25" customHeight="1" x14ac:dyDescent="0.2">
      <c r="C102" s="234" t="s">
        <v>18</v>
      </c>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91"/>
      <c r="Z102" s="291"/>
      <c r="AA102" s="291"/>
      <c r="AB102" s="291"/>
      <c r="AC102" s="291"/>
      <c r="AD102" s="291"/>
      <c r="AE102" s="291"/>
      <c r="AF102" s="291"/>
      <c r="AG102" s="291"/>
      <c r="AH102" s="291"/>
      <c r="AI102" s="291"/>
      <c r="AJ102" s="291"/>
      <c r="AK102" s="291"/>
      <c r="AL102" s="291"/>
      <c r="AM102" s="291"/>
      <c r="AN102" s="291"/>
      <c r="AO102" s="291"/>
      <c r="AP102" s="291"/>
      <c r="AQ102" s="291"/>
      <c r="AR102" s="291"/>
      <c r="AS102" s="291"/>
      <c r="AU102" s="234" t="s">
        <v>18</v>
      </c>
      <c r="AV102" s="234"/>
      <c r="AW102" s="234"/>
      <c r="AX102" s="234"/>
      <c r="AY102" s="234"/>
      <c r="AZ102" s="234"/>
      <c r="BA102" s="234"/>
      <c r="BB102" s="234"/>
      <c r="BC102" s="234"/>
      <c r="BD102" s="234"/>
      <c r="BE102" s="234"/>
      <c r="BF102" s="234"/>
      <c r="BG102" s="234"/>
      <c r="BH102" s="234"/>
      <c r="BI102" s="234"/>
      <c r="BJ102" s="234"/>
      <c r="BK102" s="234"/>
      <c r="BL102" s="234"/>
      <c r="BM102" s="234"/>
      <c r="BN102" s="234"/>
      <c r="BO102" s="234"/>
      <c r="BP102" s="234"/>
      <c r="BQ102" s="291"/>
      <c r="BR102" s="291"/>
      <c r="BS102" s="291"/>
      <c r="BT102" s="291"/>
      <c r="BU102" s="291"/>
      <c r="BV102" s="291"/>
      <c r="BW102" s="291"/>
      <c r="BX102" s="291"/>
      <c r="BY102" s="291"/>
      <c r="BZ102" s="291"/>
      <c r="CA102" s="291"/>
      <c r="CB102" s="291"/>
      <c r="CC102" s="291"/>
      <c r="CD102" s="291"/>
      <c r="CE102" s="291"/>
      <c r="CF102" s="291"/>
      <c r="CG102" s="291"/>
      <c r="CH102" s="291"/>
      <c r="CI102" s="291"/>
      <c r="CJ102" s="291"/>
      <c r="CK102" s="291"/>
    </row>
    <row r="103" spans="3:175" ht="11.25" customHeight="1" x14ac:dyDescent="0.2"/>
    <row r="104" spans="3:175" ht="27" customHeight="1" x14ac:dyDescent="0.2">
      <c r="C104" s="189" t="s">
        <v>189</v>
      </c>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189"/>
      <c r="BH104" s="189"/>
      <c r="BI104" s="189"/>
      <c r="BJ104" s="189"/>
      <c r="BK104" s="189"/>
      <c r="BL104" s="189"/>
      <c r="BM104" s="189"/>
      <c r="BN104" s="189"/>
      <c r="BO104" s="189"/>
      <c r="BP104" s="189"/>
      <c r="BQ104" s="189"/>
      <c r="BR104" s="189"/>
      <c r="BS104" s="189"/>
      <c r="BT104" s="189"/>
      <c r="BU104" s="189"/>
      <c r="BV104" s="189"/>
      <c r="BW104" s="189"/>
      <c r="BX104" s="189"/>
      <c r="BY104" s="189"/>
      <c r="BZ104" s="189"/>
      <c r="CA104" s="189"/>
      <c r="CB104" s="189"/>
      <c r="CC104" s="189"/>
      <c r="CD104" s="189"/>
      <c r="CE104" s="189"/>
      <c r="CF104" s="189"/>
      <c r="CG104" s="189"/>
      <c r="CH104" s="189"/>
      <c r="CI104" s="189"/>
      <c r="CJ104" s="189"/>
      <c r="CK104" s="189"/>
    </row>
    <row r="105" spans="3:175" ht="11.25" customHeight="1" x14ac:dyDescent="0.2"/>
    <row r="106" spans="3:175" s="7" customFormat="1" ht="17.25" customHeight="1" x14ac:dyDescent="0.2">
      <c r="C106" s="347" t="s">
        <v>264</v>
      </c>
      <c r="D106" s="348"/>
      <c r="E106" s="348"/>
      <c r="F106" s="348"/>
      <c r="G106" s="348"/>
      <c r="H106" s="348"/>
      <c r="I106" s="348"/>
      <c r="J106" s="348"/>
      <c r="K106" s="348"/>
      <c r="L106" s="348"/>
      <c r="M106" s="348"/>
      <c r="N106" s="348"/>
      <c r="O106" s="348"/>
      <c r="P106" s="348"/>
      <c r="Q106" s="348"/>
      <c r="R106" s="348"/>
      <c r="S106" s="348"/>
      <c r="T106" s="348"/>
      <c r="U106" s="348"/>
      <c r="V106" s="348"/>
      <c r="W106" s="348"/>
      <c r="X106" s="348"/>
      <c r="Y106" s="348"/>
      <c r="Z106" s="348"/>
      <c r="AA106" s="348"/>
      <c r="AB106" s="348"/>
      <c r="AC106" s="348"/>
      <c r="AD106" s="348"/>
      <c r="AE106" s="348"/>
      <c r="AF106" s="348"/>
      <c r="AG106" s="348"/>
      <c r="AH106" s="348"/>
      <c r="AI106" s="348"/>
      <c r="AJ106" s="348"/>
      <c r="AK106" s="348"/>
      <c r="AL106" s="348"/>
      <c r="AM106" s="348"/>
      <c r="AN106" s="348"/>
      <c r="AO106" s="348"/>
      <c r="AP106" s="348"/>
      <c r="AQ106" s="348"/>
      <c r="AR106" s="348"/>
      <c r="AS106" s="348"/>
      <c r="AT106" s="348"/>
      <c r="AU106" s="348"/>
      <c r="AV106" s="348"/>
      <c r="AW106" s="348"/>
      <c r="AX106" s="348"/>
      <c r="AY106" s="348"/>
      <c r="AZ106" s="348"/>
      <c r="BA106" s="348"/>
      <c r="BB106" s="348"/>
      <c r="BC106" s="348"/>
      <c r="BD106" s="348"/>
      <c r="BE106" s="348"/>
      <c r="BF106" s="348"/>
      <c r="BG106" s="348"/>
      <c r="BH106" s="348"/>
      <c r="BI106" s="348"/>
      <c r="BJ106" s="348"/>
      <c r="BK106" s="348"/>
      <c r="BL106" s="348"/>
      <c r="BM106" s="348"/>
      <c r="BN106" s="348"/>
      <c r="BO106" s="348"/>
      <c r="BP106" s="348"/>
      <c r="BQ106" s="348"/>
      <c r="BR106" s="348"/>
      <c r="BS106" s="348"/>
      <c r="BT106" s="348"/>
      <c r="BU106" s="348"/>
      <c r="BV106" s="348"/>
      <c r="BW106" s="348"/>
      <c r="BX106" s="348"/>
      <c r="BY106" s="348"/>
      <c r="BZ106" s="348"/>
      <c r="CA106" s="348"/>
      <c r="CB106" s="348"/>
      <c r="CC106" s="348"/>
      <c r="CD106" s="348"/>
      <c r="CE106" s="348"/>
      <c r="CF106" s="348"/>
      <c r="CG106" s="348"/>
      <c r="CH106" s="348"/>
      <c r="CI106" s="348"/>
      <c r="CJ106" s="348"/>
      <c r="CK106" s="349"/>
      <c r="CL106" s="77"/>
      <c r="CM106" s="77"/>
      <c r="CN106" s="77"/>
      <c r="CO106" s="77"/>
      <c r="CP106" s="77"/>
      <c r="CQ106" s="72"/>
      <c r="CR106" s="72"/>
      <c r="CS106" s="72"/>
      <c r="CT106" s="72"/>
      <c r="CU106" s="72"/>
      <c r="CV106" s="72"/>
      <c r="CW106" s="72"/>
      <c r="CX106" s="72"/>
      <c r="CY106" s="72"/>
      <c r="CZ106" s="72"/>
      <c r="DA106" s="72"/>
      <c r="DB106" s="72"/>
      <c r="DC106" s="72"/>
      <c r="DD106" s="72"/>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row>
    <row r="107" spans="3:175" s="7" customFormat="1" ht="17.25" customHeight="1" x14ac:dyDescent="0.2">
      <c r="C107" s="350"/>
      <c r="D107" s="351"/>
      <c r="E107" s="351"/>
      <c r="F107" s="351"/>
      <c r="G107" s="351"/>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351"/>
      <c r="AE107" s="351"/>
      <c r="AF107" s="351"/>
      <c r="AG107" s="351"/>
      <c r="AH107" s="351"/>
      <c r="AI107" s="351"/>
      <c r="AJ107" s="351"/>
      <c r="AK107" s="351"/>
      <c r="AL107" s="351"/>
      <c r="AM107" s="351"/>
      <c r="AN107" s="351"/>
      <c r="AO107" s="351"/>
      <c r="AP107" s="351"/>
      <c r="AQ107" s="351"/>
      <c r="AR107" s="351"/>
      <c r="AS107" s="351"/>
      <c r="AT107" s="351"/>
      <c r="AU107" s="351"/>
      <c r="AV107" s="351"/>
      <c r="AW107" s="351"/>
      <c r="AX107" s="351"/>
      <c r="AY107" s="351"/>
      <c r="AZ107" s="351"/>
      <c r="BA107" s="351"/>
      <c r="BB107" s="351"/>
      <c r="BC107" s="351"/>
      <c r="BD107" s="351"/>
      <c r="BE107" s="351"/>
      <c r="BF107" s="351"/>
      <c r="BG107" s="351"/>
      <c r="BH107" s="351"/>
      <c r="BI107" s="351"/>
      <c r="BJ107" s="351"/>
      <c r="BK107" s="351"/>
      <c r="BL107" s="351"/>
      <c r="BM107" s="351"/>
      <c r="BN107" s="351"/>
      <c r="BO107" s="351"/>
      <c r="BP107" s="351"/>
      <c r="BQ107" s="351"/>
      <c r="BR107" s="351"/>
      <c r="BS107" s="351"/>
      <c r="BT107" s="351"/>
      <c r="BU107" s="351"/>
      <c r="BV107" s="351"/>
      <c r="BW107" s="351"/>
      <c r="BX107" s="351"/>
      <c r="BY107" s="351"/>
      <c r="BZ107" s="351"/>
      <c r="CA107" s="351"/>
      <c r="CB107" s="351"/>
      <c r="CC107" s="351"/>
      <c r="CD107" s="351"/>
      <c r="CE107" s="351"/>
      <c r="CF107" s="351"/>
      <c r="CG107" s="351"/>
      <c r="CH107" s="351"/>
      <c r="CI107" s="351"/>
      <c r="CJ107" s="351"/>
      <c r="CK107" s="352"/>
      <c r="CL107" s="77"/>
      <c r="CM107" s="77"/>
      <c r="CN107" s="77"/>
      <c r="CO107" s="77"/>
      <c r="CP107" s="77"/>
      <c r="CQ107" s="72"/>
      <c r="CR107" s="72"/>
      <c r="CS107" s="72"/>
      <c r="CT107" s="72"/>
      <c r="CU107" s="72"/>
      <c r="CV107" s="72"/>
      <c r="CW107" s="72"/>
      <c r="CX107" s="72"/>
      <c r="CY107" s="72"/>
      <c r="CZ107" s="72"/>
      <c r="DA107" s="72"/>
      <c r="DB107" s="72"/>
      <c r="DC107" s="72"/>
      <c r="DD107" s="72"/>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c r="EO107" s="77"/>
      <c r="EP107" s="77"/>
      <c r="EQ107" s="77"/>
      <c r="ER107" s="77"/>
      <c r="ES107" s="77"/>
      <c r="ET107" s="77"/>
      <c r="EU107" s="77"/>
      <c r="EV107" s="77"/>
      <c r="EW107" s="77"/>
      <c r="EX107" s="77"/>
      <c r="EY107" s="77"/>
      <c r="EZ107" s="77"/>
      <c r="FA107" s="77"/>
      <c r="FB107" s="77"/>
      <c r="FC107" s="77"/>
      <c r="FD107" s="77"/>
      <c r="FE107" s="77"/>
      <c r="FF107" s="77"/>
      <c r="FG107" s="77"/>
      <c r="FH107" s="77"/>
      <c r="FI107" s="77"/>
      <c r="FJ107" s="77"/>
      <c r="FK107" s="77"/>
      <c r="FL107" s="77"/>
      <c r="FM107" s="77"/>
      <c r="FN107" s="77"/>
      <c r="FO107" s="77"/>
      <c r="FP107" s="77"/>
      <c r="FQ107" s="77"/>
      <c r="FR107" s="77"/>
      <c r="FS107" s="77"/>
    </row>
    <row r="108" spans="3:175" s="7" customFormat="1" ht="17.25" customHeight="1" x14ac:dyDescent="0.2">
      <c r="C108" s="350"/>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c r="AL108" s="351"/>
      <c r="AM108" s="351"/>
      <c r="AN108" s="351"/>
      <c r="AO108" s="351"/>
      <c r="AP108" s="351"/>
      <c r="AQ108" s="351"/>
      <c r="AR108" s="351"/>
      <c r="AS108" s="351"/>
      <c r="AT108" s="351"/>
      <c r="AU108" s="351"/>
      <c r="AV108" s="351"/>
      <c r="AW108" s="351"/>
      <c r="AX108" s="351"/>
      <c r="AY108" s="351"/>
      <c r="AZ108" s="351"/>
      <c r="BA108" s="351"/>
      <c r="BB108" s="351"/>
      <c r="BC108" s="351"/>
      <c r="BD108" s="351"/>
      <c r="BE108" s="351"/>
      <c r="BF108" s="351"/>
      <c r="BG108" s="351"/>
      <c r="BH108" s="351"/>
      <c r="BI108" s="351"/>
      <c r="BJ108" s="351"/>
      <c r="BK108" s="351"/>
      <c r="BL108" s="351"/>
      <c r="BM108" s="351"/>
      <c r="BN108" s="351"/>
      <c r="BO108" s="351"/>
      <c r="BP108" s="351"/>
      <c r="BQ108" s="351"/>
      <c r="BR108" s="351"/>
      <c r="BS108" s="351"/>
      <c r="BT108" s="351"/>
      <c r="BU108" s="351"/>
      <c r="BV108" s="351"/>
      <c r="BW108" s="351"/>
      <c r="BX108" s="351"/>
      <c r="BY108" s="351"/>
      <c r="BZ108" s="351"/>
      <c r="CA108" s="351"/>
      <c r="CB108" s="351"/>
      <c r="CC108" s="351"/>
      <c r="CD108" s="351"/>
      <c r="CE108" s="351"/>
      <c r="CF108" s="351"/>
      <c r="CG108" s="351"/>
      <c r="CH108" s="351"/>
      <c r="CI108" s="351"/>
      <c r="CJ108" s="351"/>
      <c r="CK108" s="352"/>
      <c r="CL108" s="77"/>
      <c r="CM108" s="77"/>
      <c r="CN108" s="77"/>
      <c r="CO108" s="77"/>
      <c r="CP108" s="77"/>
      <c r="CQ108" s="72"/>
      <c r="CR108" s="72"/>
      <c r="CS108" s="72"/>
      <c r="CT108" s="72"/>
      <c r="CU108" s="72"/>
      <c r="CV108" s="72"/>
      <c r="CW108" s="72"/>
      <c r="CX108" s="72"/>
      <c r="CY108" s="72"/>
      <c r="CZ108" s="72"/>
      <c r="DA108" s="72"/>
      <c r="DB108" s="72"/>
      <c r="DC108" s="72"/>
      <c r="DD108" s="72"/>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row>
    <row r="109" spans="3:175" s="7" customFormat="1" ht="17.25" customHeight="1" x14ac:dyDescent="0.2">
      <c r="C109" s="350"/>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1"/>
      <c r="AK109" s="351"/>
      <c r="AL109" s="351"/>
      <c r="AM109" s="351"/>
      <c r="AN109" s="351"/>
      <c r="AO109" s="351"/>
      <c r="AP109" s="351"/>
      <c r="AQ109" s="351"/>
      <c r="AR109" s="351"/>
      <c r="AS109" s="351"/>
      <c r="AT109" s="351"/>
      <c r="AU109" s="351"/>
      <c r="AV109" s="351"/>
      <c r="AW109" s="351"/>
      <c r="AX109" s="351"/>
      <c r="AY109" s="351"/>
      <c r="AZ109" s="351"/>
      <c r="BA109" s="351"/>
      <c r="BB109" s="351"/>
      <c r="BC109" s="351"/>
      <c r="BD109" s="351"/>
      <c r="BE109" s="351"/>
      <c r="BF109" s="351"/>
      <c r="BG109" s="351"/>
      <c r="BH109" s="351"/>
      <c r="BI109" s="351"/>
      <c r="BJ109" s="351"/>
      <c r="BK109" s="351"/>
      <c r="BL109" s="351"/>
      <c r="BM109" s="351"/>
      <c r="BN109" s="351"/>
      <c r="BO109" s="351"/>
      <c r="BP109" s="351"/>
      <c r="BQ109" s="351"/>
      <c r="BR109" s="351"/>
      <c r="BS109" s="351"/>
      <c r="BT109" s="351"/>
      <c r="BU109" s="351"/>
      <c r="BV109" s="351"/>
      <c r="BW109" s="351"/>
      <c r="BX109" s="351"/>
      <c r="BY109" s="351"/>
      <c r="BZ109" s="351"/>
      <c r="CA109" s="351"/>
      <c r="CB109" s="351"/>
      <c r="CC109" s="351"/>
      <c r="CD109" s="351"/>
      <c r="CE109" s="351"/>
      <c r="CF109" s="351"/>
      <c r="CG109" s="351"/>
      <c r="CH109" s="351"/>
      <c r="CI109" s="351"/>
      <c r="CJ109" s="351"/>
      <c r="CK109" s="352"/>
      <c r="CL109" s="77"/>
      <c r="CM109" s="77"/>
      <c r="CN109" s="77"/>
      <c r="CO109" s="77"/>
      <c r="CP109" s="77"/>
      <c r="CQ109" s="72"/>
      <c r="CR109" s="72"/>
      <c r="CS109" s="72"/>
      <c r="CT109" s="72"/>
      <c r="CU109" s="72"/>
      <c r="CV109" s="72"/>
      <c r="CW109" s="72"/>
      <c r="CX109" s="72"/>
      <c r="CY109" s="72"/>
      <c r="CZ109" s="72"/>
      <c r="DA109" s="72"/>
      <c r="DB109" s="72"/>
      <c r="DC109" s="72"/>
      <c r="DD109" s="72"/>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row>
    <row r="110" spans="3:175" s="7" customFormat="1" ht="24" customHeight="1" x14ac:dyDescent="0.2">
      <c r="C110" s="350" t="s">
        <v>298</v>
      </c>
      <c r="D110" s="351"/>
      <c r="E110" s="351"/>
      <c r="F110" s="351"/>
      <c r="G110" s="351"/>
      <c r="H110" s="351"/>
      <c r="I110" s="351"/>
      <c r="J110" s="351"/>
      <c r="K110" s="351"/>
      <c r="L110" s="351"/>
      <c r="M110" s="351"/>
      <c r="N110" s="351"/>
      <c r="O110" s="351"/>
      <c r="P110" s="351"/>
      <c r="Q110" s="351"/>
      <c r="R110" s="351"/>
      <c r="S110" s="351"/>
      <c r="T110" s="351"/>
      <c r="U110" s="351"/>
      <c r="V110" s="351"/>
      <c r="W110" s="351"/>
      <c r="X110" s="351"/>
      <c r="Y110" s="351"/>
      <c r="Z110" s="351"/>
      <c r="AA110" s="351"/>
      <c r="AB110" s="351"/>
      <c r="AC110" s="351"/>
      <c r="AD110" s="351"/>
      <c r="AE110" s="351"/>
      <c r="AF110" s="351"/>
      <c r="AG110" s="351"/>
      <c r="AH110" s="351"/>
      <c r="AI110" s="351"/>
      <c r="AJ110" s="351"/>
      <c r="AK110" s="351"/>
      <c r="AL110" s="351"/>
      <c r="AM110" s="351"/>
      <c r="AN110" s="351"/>
      <c r="AO110" s="351"/>
      <c r="AP110" s="351"/>
      <c r="AQ110" s="351"/>
      <c r="AR110" s="351"/>
      <c r="AS110" s="351"/>
      <c r="AT110" s="351"/>
      <c r="AU110" s="351"/>
      <c r="AV110" s="351"/>
      <c r="AW110" s="351"/>
      <c r="AX110" s="351"/>
      <c r="AY110" s="351"/>
      <c r="AZ110" s="351"/>
      <c r="BA110" s="351"/>
      <c r="BB110" s="351"/>
      <c r="BC110" s="351"/>
      <c r="BD110" s="351"/>
      <c r="BE110" s="351"/>
      <c r="BF110" s="351"/>
      <c r="BG110" s="351"/>
      <c r="BH110" s="351"/>
      <c r="BI110" s="351"/>
      <c r="BJ110" s="351"/>
      <c r="BK110" s="351"/>
      <c r="BL110" s="351"/>
      <c r="BM110" s="351"/>
      <c r="BN110" s="351"/>
      <c r="BO110" s="351"/>
      <c r="BP110" s="351"/>
      <c r="BQ110" s="351"/>
      <c r="BR110" s="351"/>
      <c r="BS110" s="351"/>
      <c r="BT110" s="351"/>
      <c r="BU110" s="351"/>
      <c r="BV110" s="351"/>
      <c r="BW110" s="351"/>
      <c r="BX110" s="351"/>
      <c r="BY110" s="351"/>
      <c r="BZ110" s="351"/>
      <c r="CA110" s="351"/>
      <c r="CB110" s="351"/>
      <c r="CC110" s="351"/>
      <c r="CD110" s="351"/>
      <c r="CE110" s="351"/>
      <c r="CF110" s="351"/>
      <c r="CG110" s="351"/>
      <c r="CH110" s="351"/>
      <c r="CI110" s="351"/>
      <c r="CJ110" s="351"/>
      <c r="CK110" s="352"/>
      <c r="CL110" s="77"/>
      <c r="CM110" s="77"/>
      <c r="CN110" s="77"/>
      <c r="CO110" s="77"/>
      <c r="CP110" s="77"/>
      <c r="CQ110" s="72"/>
      <c r="CR110" s="72"/>
      <c r="CS110" s="72"/>
      <c r="CT110" s="72"/>
      <c r="CU110" s="72"/>
      <c r="CV110" s="72"/>
      <c r="CW110" s="72"/>
      <c r="CX110" s="72"/>
      <c r="CY110" s="72"/>
      <c r="CZ110" s="72"/>
      <c r="DA110" s="72"/>
      <c r="DB110" s="72"/>
      <c r="DC110" s="72"/>
      <c r="DD110" s="72"/>
      <c r="DE110" s="77"/>
      <c r="DF110" s="77"/>
      <c r="DG110" s="77"/>
      <c r="DH110" s="77"/>
      <c r="DI110" s="77"/>
      <c r="DJ110" s="77"/>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row>
    <row r="111" spans="3:175" s="7" customFormat="1" ht="21.75" customHeight="1" x14ac:dyDescent="0.2">
      <c r="C111" s="353"/>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4"/>
      <c r="AK111" s="354"/>
      <c r="AL111" s="354"/>
      <c r="AM111" s="354"/>
      <c r="AN111" s="354"/>
      <c r="AO111" s="354"/>
      <c r="AP111" s="354"/>
      <c r="AQ111" s="354"/>
      <c r="AR111" s="354"/>
      <c r="AS111" s="354"/>
      <c r="AT111" s="354"/>
      <c r="AU111" s="354"/>
      <c r="AV111" s="354"/>
      <c r="AW111" s="354"/>
      <c r="AX111" s="354"/>
      <c r="AY111" s="354"/>
      <c r="AZ111" s="354"/>
      <c r="BA111" s="354"/>
      <c r="BB111" s="354"/>
      <c r="BC111" s="354"/>
      <c r="BD111" s="354"/>
      <c r="BE111" s="354"/>
      <c r="BF111" s="354"/>
      <c r="BG111" s="354"/>
      <c r="BH111" s="354"/>
      <c r="BI111" s="354"/>
      <c r="BJ111" s="354"/>
      <c r="BK111" s="354"/>
      <c r="BL111" s="354"/>
      <c r="BM111" s="354"/>
      <c r="BN111" s="354"/>
      <c r="BO111" s="354"/>
      <c r="BP111" s="354"/>
      <c r="BQ111" s="354"/>
      <c r="BR111" s="354"/>
      <c r="BS111" s="354"/>
      <c r="BT111" s="354"/>
      <c r="BU111" s="354"/>
      <c r="BV111" s="354"/>
      <c r="BW111" s="354"/>
      <c r="BX111" s="354"/>
      <c r="BY111" s="354"/>
      <c r="BZ111" s="354"/>
      <c r="CA111" s="354"/>
      <c r="CB111" s="354"/>
      <c r="CC111" s="354"/>
      <c r="CD111" s="354"/>
      <c r="CE111" s="354"/>
      <c r="CF111" s="354"/>
      <c r="CG111" s="354"/>
      <c r="CH111" s="354"/>
      <c r="CI111" s="354"/>
      <c r="CJ111" s="354"/>
      <c r="CK111" s="355"/>
      <c r="CL111" s="77"/>
      <c r="CM111" s="77"/>
      <c r="CN111" s="77"/>
      <c r="CO111" s="77"/>
      <c r="CP111" s="77"/>
      <c r="CQ111" s="72"/>
      <c r="CR111" s="72"/>
      <c r="CS111" s="72"/>
      <c r="CT111" s="72"/>
      <c r="CU111" s="72"/>
      <c r="CV111" s="72"/>
      <c r="CW111" s="72"/>
      <c r="CX111" s="72"/>
      <c r="CY111" s="72"/>
      <c r="CZ111" s="72"/>
      <c r="DA111" s="72"/>
      <c r="DB111" s="72"/>
      <c r="DC111" s="72"/>
      <c r="DD111" s="72"/>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row>
    <row r="112" spans="3:175" ht="11.25" customHeight="1" x14ac:dyDescent="0.2"/>
    <row r="113" spans="3:175" ht="27" customHeight="1" x14ac:dyDescent="0.2">
      <c r="C113" s="189" t="s">
        <v>200</v>
      </c>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189"/>
      <c r="BH113" s="189"/>
      <c r="BI113" s="189"/>
      <c r="BJ113" s="189"/>
      <c r="BK113" s="189"/>
      <c r="BL113" s="189"/>
      <c r="BM113" s="189"/>
      <c r="BN113" s="189"/>
      <c r="BO113" s="189"/>
      <c r="BP113" s="189"/>
      <c r="BQ113" s="189"/>
      <c r="BR113" s="189"/>
      <c r="BS113" s="189"/>
      <c r="BT113" s="189"/>
      <c r="BU113" s="189"/>
      <c r="BV113" s="189"/>
      <c r="BW113" s="189"/>
      <c r="BX113" s="189"/>
      <c r="BY113" s="189"/>
      <c r="BZ113" s="189"/>
      <c r="CA113" s="189"/>
      <c r="CB113" s="189"/>
      <c r="CC113" s="189"/>
      <c r="CD113" s="189"/>
      <c r="CE113" s="189"/>
      <c r="CF113" s="189"/>
      <c r="CG113" s="189"/>
      <c r="CH113" s="189"/>
      <c r="CI113" s="189"/>
      <c r="CJ113" s="189"/>
      <c r="CK113" s="189"/>
    </row>
    <row r="114" spans="3:175" ht="11.25" customHeight="1" x14ac:dyDescent="0.2"/>
    <row r="115" spans="3:175" s="31" customFormat="1" ht="33.75" customHeight="1" x14ac:dyDescent="0.2">
      <c r="C115" s="317" t="s">
        <v>229</v>
      </c>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17"/>
      <c r="BS115" s="317"/>
      <c r="BT115" s="317"/>
      <c r="BU115" s="317"/>
      <c r="BV115" s="317"/>
      <c r="BW115" s="317"/>
      <c r="BX115" s="317"/>
      <c r="BY115" s="317"/>
      <c r="BZ115" s="317"/>
      <c r="CA115" s="317"/>
      <c r="CB115" s="317"/>
      <c r="CC115" s="317"/>
      <c r="CD115" s="317"/>
      <c r="CE115" s="317"/>
      <c r="CF115" s="317"/>
      <c r="CG115" s="317"/>
      <c r="CH115" s="317"/>
      <c r="CI115" s="317"/>
      <c r="CJ115" s="317"/>
      <c r="CK115" s="317"/>
      <c r="CL115" s="78"/>
      <c r="CM115" s="78"/>
      <c r="CN115" s="78"/>
      <c r="CO115" s="78"/>
      <c r="CP115" s="78"/>
      <c r="CQ115" s="73"/>
      <c r="CR115" s="73"/>
      <c r="CS115" s="73"/>
      <c r="CT115" s="73"/>
      <c r="CU115" s="73"/>
      <c r="CV115" s="73"/>
      <c r="CW115" s="73"/>
      <c r="CX115" s="73"/>
      <c r="CY115" s="73"/>
      <c r="CZ115" s="73"/>
      <c r="DA115" s="73"/>
      <c r="DB115" s="73"/>
      <c r="DC115" s="73"/>
      <c r="DD115" s="73"/>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c r="EO115" s="78"/>
      <c r="EP115" s="78"/>
      <c r="EQ115" s="78"/>
      <c r="ER115" s="78"/>
      <c r="ES115" s="78"/>
      <c r="ET115" s="78"/>
      <c r="EU115" s="78"/>
      <c r="EV115" s="78"/>
      <c r="EW115" s="78"/>
      <c r="EX115" s="78"/>
      <c r="EY115" s="78"/>
      <c r="EZ115" s="78"/>
      <c r="FA115" s="78"/>
      <c r="FB115" s="78"/>
      <c r="FC115" s="78"/>
      <c r="FD115" s="78"/>
      <c r="FE115" s="78"/>
      <c r="FF115" s="78"/>
      <c r="FG115" s="78"/>
      <c r="FH115" s="78"/>
      <c r="FI115" s="78"/>
      <c r="FJ115" s="78"/>
      <c r="FK115" s="78"/>
      <c r="FL115" s="78"/>
      <c r="FM115" s="78"/>
      <c r="FN115" s="78"/>
      <c r="FO115" s="78"/>
      <c r="FP115" s="78"/>
      <c r="FQ115" s="78"/>
      <c r="FR115" s="78"/>
      <c r="FS115" s="78"/>
    </row>
    <row r="116" spans="3:175" s="31" customFormat="1" ht="33.75" customHeight="1" x14ac:dyDescent="0.2">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c r="AK116" s="317"/>
      <c r="AL116" s="317"/>
      <c r="AM116" s="317"/>
      <c r="AN116" s="317"/>
      <c r="AO116" s="317"/>
      <c r="AP116" s="317"/>
      <c r="AQ116" s="317"/>
      <c r="AR116" s="317"/>
      <c r="AS116" s="317"/>
      <c r="AT116" s="317"/>
      <c r="AU116" s="317"/>
      <c r="AV116" s="317"/>
      <c r="AW116" s="317"/>
      <c r="AX116" s="317"/>
      <c r="AY116" s="317"/>
      <c r="AZ116" s="317"/>
      <c r="BA116" s="317"/>
      <c r="BB116" s="317"/>
      <c r="BC116" s="317"/>
      <c r="BD116" s="317"/>
      <c r="BE116" s="317"/>
      <c r="BF116" s="317"/>
      <c r="BG116" s="317"/>
      <c r="BH116" s="317"/>
      <c r="BI116" s="317"/>
      <c r="BJ116" s="317"/>
      <c r="BK116" s="317"/>
      <c r="BL116" s="317"/>
      <c r="BM116" s="317"/>
      <c r="BN116" s="317"/>
      <c r="BO116" s="317"/>
      <c r="BP116" s="317"/>
      <c r="BQ116" s="317"/>
      <c r="BR116" s="317"/>
      <c r="BS116" s="317"/>
      <c r="BT116" s="317"/>
      <c r="BU116" s="317"/>
      <c r="BV116" s="317"/>
      <c r="BW116" s="317"/>
      <c r="BX116" s="317"/>
      <c r="BY116" s="317"/>
      <c r="BZ116" s="317"/>
      <c r="CA116" s="317"/>
      <c r="CB116" s="317"/>
      <c r="CC116" s="317"/>
      <c r="CD116" s="317"/>
      <c r="CE116" s="317"/>
      <c r="CF116" s="317"/>
      <c r="CG116" s="317"/>
      <c r="CH116" s="317"/>
      <c r="CI116" s="317"/>
      <c r="CJ116" s="317"/>
      <c r="CK116" s="317"/>
      <c r="CL116" s="78"/>
      <c r="CM116" s="78"/>
      <c r="CN116" s="78"/>
      <c r="CO116" s="78"/>
      <c r="CP116" s="78"/>
      <c r="CQ116" s="73"/>
      <c r="CR116" s="73"/>
      <c r="CS116" s="73"/>
      <c r="CT116" s="73"/>
      <c r="CU116" s="73"/>
      <c r="CV116" s="73"/>
      <c r="CW116" s="73"/>
      <c r="CX116" s="73"/>
      <c r="CY116" s="73"/>
      <c r="CZ116" s="73"/>
      <c r="DA116" s="73"/>
      <c r="DB116" s="73"/>
      <c r="DC116" s="73"/>
      <c r="DD116" s="73"/>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c r="FC116" s="78"/>
      <c r="FD116" s="78"/>
      <c r="FE116" s="78"/>
      <c r="FF116" s="78"/>
      <c r="FG116" s="78"/>
      <c r="FH116" s="78"/>
      <c r="FI116" s="78"/>
      <c r="FJ116" s="78"/>
      <c r="FK116" s="78"/>
      <c r="FL116" s="78"/>
      <c r="FM116" s="78"/>
      <c r="FN116" s="78"/>
      <c r="FO116" s="78"/>
      <c r="FP116" s="78"/>
      <c r="FQ116" s="78"/>
      <c r="FR116" s="78"/>
      <c r="FS116" s="78"/>
    </row>
    <row r="117" spans="3:175" s="31" customFormat="1" ht="33.75" customHeight="1" x14ac:dyDescent="0.2">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7"/>
      <c r="AM117" s="317"/>
      <c r="AN117" s="317"/>
      <c r="AO117" s="317"/>
      <c r="AP117" s="317"/>
      <c r="AQ117" s="317"/>
      <c r="AR117" s="317"/>
      <c r="AS117" s="317"/>
      <c r="AT117" s="317"/>
      <c r="AU117" s="317"/>
      <c r="AV117" s="317"/>
      <c r="AW117" s="317"/>
      <c r="AX117" s="317"/>
      <c r="AY117" s="317"/>
      <c r="AZ117" s="317"/>
      <c r="BA117" s="317"/>
      <c r="BB117" s="317"/>
      <c r="BC117" s="317"/>
      <c r="BD117" s="317"/>
      <c r="BE117" s="317"/>
      <c r="BF117" s="317"/>
      <c r="BG117" s="317"/>
      <c r="BH117" s="317"/>
      <c r="BI117" s="317"/>
      <c r="BJ117" s="317"/>
      <c r="BK117" s="317"/>
      <c r="BL117" s="317"/>
      <c r="BM117" s="317"/>
      <c r="BN117" s="317"/>
      <c r="BO117" s="317"/>
      <c r="BP117" s="317"/>
      <c r="BQ117" s="317"/>
      <c r="BR117" s="317"/>
      <c r="BS117" s="317"/>
      <c r="BT117" s="317"/>
      <c r="BU117" s="317"/>
      <c r="BV117" s="317"/>
      <c r="BW117" s="317"/>
      <c r="BX117" s="317"/>
      <c r="BY117" s="317"/>
      <c r="BZ117" s="317"/>
      <c r="CA117" s="317"/>
      <c r="CB117" s="317"/>
      <c r="CC117" s="317"/>
      <c r="CD117" s="317"/>
      <c r="CE117" s="317"/>
      <c r="CF117" s="317"/>
      <c r="CG117" s="317"/>
      <c r="CH117" s="317"/>
      <c r="CI117" s="317"/>
      <c r="CJ117" s="317"/>
      <c r="CK117" s="317"/>
      <c r="CL117" s="78"/>
      <c r="CM117" s="78"/>
      <c r="CN117" s="78"/>
      <c r="CO117" s="78"/>
      <c r="CP117" s="78"/>
      <c r="CQ117" s="73"/>
      <c r="CR117" s="73"/>
      <c r="CS117" s="73"/>
      <c r="CT117" s="73"/>
      <c r="CU117" s="73"/>
      <c r="CV117" s="73"/>
      <c r="CW117" s="73"/>
      <c r="CX117" s="73"/>
      <c r="CY117" s="73"/>
      <c r="CZ117" s="73"/>
      <c r="DA117" s="73"/>
      <c r="DB117" s="73"/>
      <c r="DC117" s="73"/>
      <c r="DD117" s="73"/>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c r="EO117" s="78"/>
      <c r="EP117" s="78"/>
      <c r="EQ117" s="78"/>
      <c r="ER117" s="78"/>
      <c r="ES117" s="78"/>
      <c r="ET117" s="78"/>
      <c r="EU117" s="78"/>
      <c r="EV117" s="78"/>
      <c r="EW117" s="78"/>
      <c r="EX117" s="78"/>
      <c r="EY117" s="78"/>
      <c r="EZ117" s="78"/>
      <c r="FA117" s="78"/>
      <c r="FB117" s="78"/>
      <c r="FC117" s="78"/>
      <c r="FD117" s="78"/>
      <c r="FE117" s="78"/>
      <c r="FF117" s="78"/>
      <c r="FG117" s="78"/>
      <c r="FH117" s="78"/>
      <c r="FI117" s="78"/>
      <c r="FJ117" s="78"/>
      <c r="FK117" s="78"/>
      <c r="FL117" s="78"/>
      <c r="FM117" s="78"/>
      <c r="FN117" s="78"/>
      <c r="FO117" s="78"/>
      <c r="FP117" s="78"/>
      <c r="FQ117" s="78"/>
      <c r="FR117" s="78"/>
      <c r="FS117" s="78"/>
    </row>
    <row r="118" spans="3:175" s="31" customFormat="1" ht="33.75" customHeight="1" x14ac:dyDescent="0.2">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c r="AK118" s="317"/>
      <c r="AL118" s="317"/>
      <c r="AM118" s="317"/>
      <c r="AN118" s="317"/>
      <c r="AO118" s="317"/>
      <c r="AP118" s="317"/>
      <c r="AQ118" s="317"/>
      <c r="AR118" s="317"/>
      <c r="AS118" s="317"/>
      <c r="AT118" s="317"/>
      <c r="AU118" s="317"/>
      <c r="AV118" s="317"/>
      <c r="AW118" s="317"/>
      <c r="AX118" s="317"/>
      <c r="AY118" s="317"/>
      <c r="AZ118" s="317"/>
      <c r="BA118" s="317"/>
      <c r="BB118" s="317"/>
      <c r="BC118" s="317"/>
      <c r="BD118" s="317"/>
      <c r="BE118" s="317"/>
      <c r="BF118" s="317"/>
      <c r="BG118" s="317"/>
      <c r="BH118" s="317"/>
      <c r="BI118" s="317"/>
      <c r="BJ118" s="317"/>
      <c r="BK118" s="317"/>
      <c r="BL118" s="317"/>
      <c r="BM118" s="317"/>
      <c r="BN118" s="317"/>
      <c r="BO118" s="317"/>
      <c r="BP118" s="317"/>
      <c r="BQ118" s="317"/>
      <c r="BR118" s="317"/>
      <c r="BS118" s="317"/>
      <c r="BT118" s="317"/>
      <c r="BU118" s="317"/>
      <c r="BV118" s="317"/>
      <c r="BW118" s="317"/>
      <c r="BX118" s="317"/>
      <c r="BY118" s="317"/>
      <c r="BZ118" s="317"/>
      <c r="CA118" s="317"/>
      <c r="CB118" s="317"/>
      <c r="CC118" s="317"/>
      <c r="CD118" s="317"/>
      <c r="CE118" s="317"/>
      <c r="CF118" s="317"/>
      <c r="CG118" s="317"/>
      <c r="CH118" s="317"/>
      <c r="CI118" s="317"/>
      <c r="CJ118" s="317"/>
      <c r="CK118" s="317"/>
      <c r="CL118" s="78"/>
      <c r="CM118" s="78"/>
      <c r="CN118" s="78"/>
      <c r="CO118" s="78"/>
      <c r="CP118" s="78"/>
      <c r="CQ118" s="73"/>
      <c r="CR118" s="73"/>
      <c r="CS118" s="73"/>
      <c r="CT118" s="73"/>
      <c r="CU118" s="73"/>
      <c r="CV118" s="73"/>
      <c r="CW118" s="73"/>
      <c r="CX118" s="73"/>
      <c r="CY118" s="73"/>
      <c r="CZ118" s="73"/>
      <c r="DA118" s="73"/>
      <c r="DB118" s="73"/>
      <c r="DC118" s="73"/>
      <c r="DD118" s="73"/>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c r="EO118" s="78"/>
      <c r="EP118" s="78"/>
      <c r="EQ118" s="78"/>
      <c r="ER118" s="78"/>
      <c r="ES118" s="78"/>
      <c r="ET118" s="78"/>
      <c r="EU118" s="78"/>
      <c r="EV118" s="78"/>
      <c r="EW118" s="78"/>
      <c r="EX118" s="78"/>
      <c r="EY118" s="78"/>
      <c r="EZ118" s="78"/>
      <c r="FA118" s="78"/>
      <c r="FB118" s="78"/>
      <c r="FC118" s="78"/>
      <c r="FD118" s="78"/>
      <c r="FE118" s="78"/>
      <c r="FF118" s="78"/>
      <c r="FG118" s="78"/>
      <c r="FH118" s="78"/>
      <c r="FI118" s="78"/>
      <c r="FJ118" s="78"/>
      <c r="FK118" s="78"/>
      <c r="FL118" s="78"/>
      <c r="FM118" s="78"/>
      <c r="FN118" s="78"/>
      <c r="FO118" s="78"/>
      <c r="FP118" s="78"/>
      <c r="FQ118" s="78"/>
      <c r="FR118" s="78"/>
      <c r="FS118" s="78"/>
    </row>
    <row r="119" spans="3:175" ht="33.75" customHeight="1" x14ac:dyDescent="0.2">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8"/>
      <c r="AP119" s="318"/>
      <c r="AQ119" s="318"/>
      <c r="AR119" s="318"/>
      <c r="AS119" s="318"/>
      <c r="AT119" s="318"/>
      <c r="AU119" s="318"/>
      <c r="AV119" s="318"/>
      <c r="AW119" s="318"/>
      <c r="AX119" s="318"/>
      <c r="AY119" s="318"/>
      <c r="AZ119" s="318"/>
      <c r="BA119" s="318"/>
      <c r="BB119" s="318"/>
      <c r="BC119" s="318"/>
      <c r="BD119" s="318"/>
      <c r="BE119" s="318"/>
      <c r="BF119" s="318"/>
      <c r="BG119" s="318"/>
      <c r="BH119" s="318"/>
      <c r="BI119" s="318"/>
      <c r="BJ119" s="318"/>
      <c r="BK119" s="318"/>
      <c r="BL119" s="318"/>
      <c r="BM119" s="318"/>
      <c r="BN119" s="318"/>
      <c r="BO119" s="318"/>
      <c r="BP119" s="318"/>
      <c r="BQ119" s="318"/>
      <c r="BR119" s="318"/>
      <c r="BS119" s="318"/>
      <c r="BT119" s="318"/>
      <c r="BU119" s="318"/>
      <c r="BV119" s="318"/>
      <c r="BW119" s="318"/>
      <c r="BX119" s="318"/>
      <c r="BY119" s="318"/>
      <c r="BZ119" s="318"/>
      <c r="CA119" s="318"/>
      <c r="CB119" s="318"/>
      <c r="CC119" s="318"/>
      <c r="CD119" s="318"/>
      <c r="CE119" s="318"/>
      <c r="CF119" s="318"/>
      <c r="CG119" s="318"/>
      <c r="CH119" s="318"/>
      <c r="CI119" s="318"/>
      <c r="CJ119" s="318"/>
      <c r="CK119" s="318"/>
    </row>
    <row r="120" spans="3:175" ht="14.25" customHeight="1" x14ac:dyDescent="0.2">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row>
    <row r="121" spans="3:175" ht="14.25" customHeight="1" x14ac:dyDescent="0.2">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row>
    <row r="122" spans="3:175" ht="18" customHeight="1" x14ac:dyDescent="0.2">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row>
    <row r="123" spans="3:175" ht="18" customHeight="1" x14ac:dyDescent="0.2">
      <c r="C123" s="356">
        <f>+C22</f>
        <v>0</v>
      </c>
      <c r="D123" s="357"/>
      <c r="E123" s="357"/>
      <c r="F123" s="357"/>
      <c r="G123" s="357"/>
      <c r="H123" s="357"/>
      <c r="I123" s="357"/>
      <c r="J123" s="357"/>
      <c r="K123" s="357"/>
      <c r="L123" s="357"/>
      <c r="M123" s="357"/>
      <c r="N123" s="357"/>
      <c r="O123" s="357"/>
      <c r="P123" s="357"/>
      <c r="Q123" s="357"/>
      <c r="R123" s="357"/>
      <c r="S123" s="357"/>
      <c r="T123" s="357"/>
      <c r="U123" s="357"/>
      <c r="V123" s="357"/>
      <c r="W123" s="357"/>
      <c r="X123" s="357"/>
      <c r="Y123" s="357"/>
      <c r="Z123" s="357"/>
      <c r="AA123" s="357"/>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N123" s="256">
        <f>+AY22</f>
        <v>0</v>
      </c>
      <c r="BO123" s="256"/>
      <c r="BP123" s="256"/>
      <c r="BQ123" s="256"/>
      <c r="BR123" s="256"/>
      <c r="BS123" s="256"/>
      <c r="BT123" s="256"/>
      <c r="BU123" s="256"/>
      <c r="BV123" s="256"/>
      <c r="BW123" s="256"/>
      <c r="BX123" s="256"/>
      <c r="BY123" s="256"/>
      <c r="BZ123" s="256"/>
      <c r="CA123" s="256"/>
      <c r="CB123" s="256"/>
      <c r="CC123" s="256"/>
      <c r="CD123" s="256"/>
      <c r="CE123" s="256"/>
      <c r="CF123" s="256"/>
      <c r="CG123" s="256"/>
      <c r="CH123" s="256"/>
      <c r="CI123" s="256"/>
      <c r="CJ123" s="256"/>
      <c r="CK123" s="256"/>
    </row>
    <row r="124" spans="3:175" ht="18" customHeight="1" x14ac:dyDescent="0.2">
      <c r="C124" s="325" t="s">
        <v>2</v>
      </c>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F124" s="269" t="s">
        <v>3</v>
      </c>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c r="BA124" s="269"/>
      <c r="BB124" s="269"/>
      <c r="BC124" s="269"/>
      <c r="BD124" s="269"/>
      <c r="BE124" s="269"/>
      <c r="BF124" s="269"/>
      <c r="BG124" s="269"/>
      <c r="BH124" s="269"/>
      <c r="BI124" s="269"/>
      <c r="BN124" s="326" t="s">
        <v>274</v>
      </c>
      <c r="BO124" s="151"/>
      <c r="BP124" s="151"/>
      <c r="BQ124" s="151"/>
      <c r="BR124" s="151"/>
      <c r="BS124" s="151"/>
      <c r="BT124" s="151"/>
      <c r="BU124" s="151"/>
      <c r="BV124" s="151"/>
      <c r="BW124" s="151"/>
      <c r="BX124" s="151"/>
      <c r="BY124" s="151"/>
      <c r="BZ124" s="151"/>
      <c r="CA124" s="151"/>
      <c r="CB124" s="151"/>
      <c r="CC124" s="151"/>
      <c r="CD124" s="151"/>
      <c r="CE124" s="151"/>
      <c r="CF124" s="151"/>
      <c r="CG124" s="151"/>
      <c r="CH124" s="151"/>
      <c r="CI124" s="151"/>
      <c r="CJ124" s="151"/>
      <c r="CK124" s="151"/>
    </row>
    <row r="125" spans="3:175" ht="18" customHeight="1" x14ac:dyDescent="0.2">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N125" s="45"/>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row>
    <row r="126" spans="3:175" ht="18" customHeight="1" x14ac:dyDescent="0.2"/>
    <row r="127" spans="3:175" ht="18" customHeight="1" x14ac:dyDescent="0.2">
      <c r="C127" s="327" t="str">
        <f>IF(ISERROR(IF(VLOOKUP(2,B24:C31,1,FALSE)=2,VLOOKUP(2,B24:C31,2,FALSE),C3:C24))," ",C24)</f>
        <v xml:space="preserve"> </v>
      </c>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BN127" s="328" t="str">
        <f>IF(BF24=2,AY24,"")</f>
        <v/>
      </c>
      <c r="BO127" s="328"/>
      <c r="BP127" s="328"/>
      <c r="BQ127" s="328"/>
      <c r="BR127" s="328"/>
      <c r="BS127" s="328"/>
      <c r="BT127" s="328"/>
      <c r="BU127" s="328"/>
      <c r="BV127" s="328"/>
      <c r="BW127" s="328"/>
      <c r="BX127" s="328"/>
      <c r="BY127" s="328"/>
      <c r="BZ127" s="328"/>
      <c r="CA127" s="328"/>
      <c r="CB127" s="328"/>
      <c r="CC127" s="328"/>
      <c r="CD127" s="328"/>
      <c r="CE127" s="328"/>
      <c r="CF127" s="328"/>
      <c r="CG127" s="328"/>
      <c r="CH127" s="328"/>
      <c r="CI127" s="328"/>
      <c r="CJ127" s="328"/>
      <c r="CK127" s="328"/>
      <c r="CV127" s="334"/>
      <c r="CW127" s="335"/>
      <c r="CX127" s="335"/>
      <c r="CY127" s="335"/>
      <c r="CZ127" s="335"/>
      <c r="DA127" s="335"/>
      <c r="DB127" s="335"/>
      <c r="DC127" s="335"/>
      <c r="DD127" s="335"/>
      <c r="DE127" s="335"/>
      <c r="DF127" s="335"/>
      <c r="DG127" s="335"/>
      <c r="DH127" s="335"/>
      <c r="DI127" s="335"/>
      <c r="DJ127" s="335"/>
      <c r="DK127" s="335"/>
      <c r="DL127" s="335"/>
      <c r="DM127" s="335"/>
      <c r="DN127" s="335"/>
      <c r="DO127" s="335"/>
      <c r="DP127" s="335"/>
      <c r="DQ127" s="335"/>
      <c r="DR127" s="335"/>
      <c r="DS127" s="335"/>
      <c r="DT127" s="335"/>
      <c r="DU127" s="335"/>
      <c r="DV127" s="335"/>
      <c r="DW127" s="335"/>
      <c r="DX127" s="335"/>
      <c r="DY127" s="335"/>
      <c r="DZ127" s="335"/>
      <c r="EA127" s="335"/>
      <c r="EB127" s="335"/>
      <c r="EC127" s="335"/>
      <c r="ED127" s="335"/>
      <c r="EE127" s="335"/>
      <c r="EF127" s="335"/>
      <c r="EG127" s="335"/>
      <c r="EH127" s="335"/>
      <c r="EI127" s="335"/>
      <c r="EJ127" s="335"/>
      <c r="EK127" s="335"/>
      <c r="EL127" s="335"/>
      <c r="EM127" s="335"/>
      <c r="EN127" s="335"/>
      <c r="EO127" s="335"/>
      <c r="EP127" s="335"/>
      <c r="EQ127" s="335"/>
      <c r="ER127" s="335"/>
      <c r="ES127" s="335"/>
      <c r="ET127" s="335"/>
      <c r="EU127" s="335"/>
      <c r="EV127" s="335"/>
      <c r="EW127" s="335"/>
      <c r="EX127" s="335"/>
      <c r="EY127" s="335"/>
      <c r="EZ127" s="335"/>
      <c r="FA127" s="335"/>
      <c r="FB127" s="335"/>
      <c r="FC127" s="335"/>
      <c r="FD127" s="335"/>
      <c r="FE127" s="335"/>
      <c r="FF127" s="335"/>
      <c r="FG127" s="335"/>
      <c r="FH127" s="335"/>
      <c r="FI127" s="335"/>
      <c r="FJ127" s="335"/>
      <c r="FK127" s="335"/>
    </row>
    <row r="128" spans="3:175" ht="18" customHeight="1" x14ac:dyDescent="0.2">
      <c r="C128" s="329" t="s">
        <v>190</v>
      </c>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F128" s="282" t="s">
        <v>31</v>
      </c>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N128" s="330" t="s">
        <v>275</v>
      </c>
      <c r="BO128" s="330"/>
      <c r="BP128" s="330"/>
      <c r="BQ128" s="330"/>
      <c r="BR128" s="330"/>
      <c r="BS128" s="330"/>
      <c r="BT128" s="330"/>
      <c r="BU128" s="330"/>
      <c r="BV128" s="330"/>
      <c r="BW128" s="330"/>
      <c r="BX128" s="330"/>
      <c r="BY128" s="330"/>
      <c r="BZ128" s="330"/>
      <c r="CA128" s="330"/>
      <c r="CB128" s="330"/>
      <c r="CC128" s="330"/>
      <c r="CD128" s="330"/>
      <c r="CE128" s="330"/>
      <c r="CF128" s="330"/>
      <c r="CG128" s="330"/>
      <c r="CH128" s="330"/>
      <c r="CI128" s="330"/>
      <c r="CJ128" s="330"/>
      <c r="CK128" s="330"/>
    </row>
    <row r="129" spans="1:175" ht="32.25" customHeight="1" thickBo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131"/>
    </row>
    <row r="130" spans="1:175" ht="18" customHeight="1" x14ac:dyDescent="0.2"/>
    <row r="131" spans="1:175" s="74" customFormat="1" ht="25.5" customHeight="1" x14ac:dyDescent="0.25">
      <c r="C131" s="331" t="s">
        <v>191</v>
      </c>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2"/>
      <c r="BA131" s="332"/>
      <c r="BB131" s="332"/>
      <c r="BC131" s="332"/>
      <c r="BD131" s="332"/>
      <c r="BE131" s="332"/>
      <c r="BF131" s="332"/>
      <c r="BG131" s="332"/>
      <c r="BH131" s="332"/>
      <c r="BI131" s="332"/>
      <c r="BJ131" s="332"/>
      <c r="BK131" s="332"/>
      <c r="BL131" s="332"/>
      <c r="BM131" s="332"/>
      <c r="BN131" s="332"/>
      <c r="BO131" s="332"/>
      <c r="BP131" s="332"/>
      <c r="BQ131" s="332"/>
      <c r="BR131" s="332"/>
      <c r="BS131" s="332"/>
      <c r="BT131" s="332"/>
      <c r="BU131" s="332"/>
      <c r="BV131" s="332"/>
      <c r="BW131" s="332"/>
      <c r="BX131" s="332"/>
      <c r="BY131" s="332"/>
      <c r="BZ131" s="332"/>
      <c r="CA131" s="332"/>
      <c r="CB131" s="332"/>
      <c r="CC131" s="332"/>
      <c r="CD131" s="332"/>
      <c r="CE131" s="332"/>
      <c r="CF131" s="332"/>
      <c r="CG131" s="332"/>
      <c r="CH131" s="332"/>
      <c r="CI131" s="332"/>
      <c r="CJ131" s="332"/>
      <c r="CK131" s="333"/>
      <c r="CL131" s="79"/>
      <c r="CM131" s="79"/>
      <c r="CN131" s="79"/>
      <c r="CO131" s="79"/>
      <c r="CP131" s="79"/>
      <c r="CQ131" s="75"/>
      <c r="CR131" s="75"/>
      <c r="CS131" s="75"/>
      <c r="CT131" s="75"/>
      <c r="CU131" s="75"/>
      <c r="CV131" s="75"/>
      <c r="CW131" s="75"/>
      <c r="CX131" s="75"/>
      <c r="CY131" s="75"/>
      <c r="CZ131" s="75"/>
      <c r="DA131" s="75"/>
      <c r="DB131" s="75"/>
      <c r="DC131" s="75"/>
      <c r="DD131" s="75"/>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c r="FQ131" s="79"/>
      <c r="FR131" s="79"/>
      <c r="FS131" s="79"/>
    </row>
    <row r="132" spans="1:175" s="74" customFormat="1" ht="27" customHeight="1" x14ac:dyDescent="0.25">
      <c r="C132" s="319" t="s">
        <v>20</v>
      </c>
      <c r="D132" s="320"/>
      <c r="E132" s="320"/>
      <c r="F132" s="320"/>
      <c r="G132" s="320"/>
      <c r="H132" s="320"/>
      <c r="I132" s="320"/>
      <c r="J132" s="320"/>
      <c r="K132" s="320"/>
      <c r="L132" s="320"/>
      <c r="M132" s="320"/>
      <c r="N132" s="320"/>
      <c r="O132" s="320"/>
      <c r="P132" s="320"/>
      <c r="Q132" s="320"/>
      <c r="R132" s="320"/>
      <c r="S132" s="320"/>
      <c r="T132" s="320"/>
      <c r="U132" s="320"/>
      <c r="V132" s="320"/>
      <c r="W132" s="320"/>
      <c r="X132" s="320"/>
      <c r="Y132" s="320"/>
      <c r="Z132" s="320"/>
      <c r="AA132" s="320"/>
      <c r="AB132" s="320"/>
      <c r="AC132" s="320"/>
      <c r="AD132" s="320"/>
      <c r="AE132" s="320"/>
      <c r="AF132" s="320"/>
      <c r="AG132" s="320"/>
      <c r="AH132" s="320"/>
      <c r="AI132" s="320"/>
      <c r="AJ132" s="320"/>
      <c r="AK132" s="320"/>
      <c r="AL132" s="320"/>
      <c r="AM132" s="320"/>
      <c r="AN132" s="320"/>
      <c r="AO132" s="320"/>
      <c r="AP132" s="320"/>
      <c r="AQ132" s="320"/>
      <c r="AR132" s="320"/>
      <c r="AS132" s="320"/>
      <c r="AT132" s="320"/>
      <c r="AU132" s="320"/>
      <c r="AV132" s="320"/>
      <c r="AW132" s="320"/>
      <c r="AX132" s="320"/>
      <c r="AY132" s="320"/>
      <c r="AZ132" s="320"/>
      <c r="BA132" s="320"/>
      <c r="BB132" s="320"/>
      <c r="BC132" s="320"/>
      <c r="BD132" s="320"/>
      <c r="BE132" s="320"/>
      <c r="BF132" s="320"/>
      <c r="BG132" s="320"/>
      <c r="BH132" s="320"/>
      <c r="BI132" s="320"/>
      <c r="BJ132" s="320"/>
      <c r="BK132" s="320"/>
      <c r="BL132" s="320"/>
      <c r="BM132" s="320"/>
      <c r="BN132" s="320"/>
      <c r="BO132" s="320"/>
      <c r="BP132" s="320"/>
      <c r="BQ132" s="320"/>
      <c r="BR132" s="320"/>
      <c r="BS132" s="320"/>
      <c r="BT132" s="320"/>
      <c r="BU132" s="320"/>
      <c r="BV132" s="320"/>
      <c r="BW132" s="320"/>
      <c r="BX132" s="320"/>
      <c r="BY132" s="320"/>
      <c r="BZ132" s="320"/>
      <c r="CA132" s="320"/>
      <c r="CB132" s="320"/>
      <c r="CC132" s="320"/>
      <c r="CD132" s="320"/>
      <c r="CE132" s="320"/>
      <c r="CF132" s="320"/>
      <c r="CG132" s="320"/>
      <c r="CH132" s="320"/>
      <c r="CI132" s="320"/>
      <c r="CJ132" s="320"/>
      <c r="CK132" s="321"/>
      <c r="CL132" s="79"/>
      <c r="CM132" s="79"/>
      <c r="CN132" s="79"/>
      <c r="CO132" s="79"/>
      <c r="CP132" s="79"/>
      <c r="CQ132" s="75"/>
      <c r="CR132" s="75"/>
      <c r="CS132" s="75"/>
      <c r="CT132" s="75"/>
      <c r="CU132" s="75"/>
      <c r="CV132" s="75"/>
      <c r="CW132" s="75"/>
      <c r="CX132" s="75"/>
      <c r="CY132" s="75"/>
      <c r="CZ132" s="75"/>
      <c r="DA132" s="75"/>
      <c r="DB132" s="75"/>
      <c r="DC132" s="75"/>
      <c r="DD132" s="75"/>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row>
    <row r="133" spans="1:175" s="74" customFormat="1" ht="30" customHeight="1" x14ac:dyDescent="0.25">
      <c r="C133" s="322" t="s">
        <v>5</v>
      </c>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c r="BJ133" s="323"/>
      <c r="BK133" s="323"/>
      <c r="BL133" s="323"/>
      <c r="BM133" s="323"/>
      <c r="BN133" s="323"/>
      <c r="BO133" s="323"/>
      <c r="BP133" s="323"/>
      <c r="BQ133" s="323"/>
      <c r="BR133" s="323"/>
      <c r="BS133" s="323"/>
      <c r="BT133" s="323"/>
      <c r="BU133" s="323"/>
      <c r="BV133" s="323"/>
      <c r="BW133" s="323"/>
      <c r="BX133" s="323"/>
      <c r="BY133" s="323"/>
      <c r="BZ133" s="323"/>
      <c r="CA133" s="323"/>
      <c r="CB133" s="323"/>
      <c r="CC133" s="323"/>
      <c r="CD133" s="323"/>
      <c r="CE133" s="323"/>
      <c r="CF133" s="323"/>
      <c r="CG133" s="323"/>
      <c r="CH133" s="323"/>
      <c r="CI133" s="323"/>
      <c r="CJ133" s="323"/>
      <c r="CK133" s="324"/>
      <c r="CL133" s="79"/>
      <c r="CM133" s="79"/>
      <c r="CN133" s="79"/>
      <c r="CO133" s="79"/>
      <c r="CP133" s="79"/>
      <c r="CQ133" s="75"/>
      <c r="CR133" s="75"/>
      <c r="CS133" s="75"/>
      <c r="CT133" s="75"/>
      <c r="CU133" s="75"/>
      <c r="CV133" s="75"/>
      <c r="CW133" s="75"/>
      <c r="CX133" s="75"/>
      <c r="CY133" s="75"/>
      <c r="CZ133" s="75"/>
      <c r="DA133" s="75"/>
      <c r="DB133" s="75"/>
      <c r="DC133" s="75"/>
      <c r="DD133" s="75"/>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row>
  </sheetData>
  <sheetProtection algorithmName="SHA-512" hashValue="oniveGM0R+G//Y2VfLEhHnH6Sun7wQraFwhD6jspy4skWH7ayEcfmf/CWtb2gIPXCcJv3J3advEAQCm6wunzGw==" saltValue="50H022DxNdbsFIB9Vz/r0A==" spinCount="100000" sheet="1" selectLockedCells="1"/>
  <mergeCells count="401">
    <mergeCell ref="C80:AG80"/>
    <mergeCell ref="X28:AO28"/>
    <mergeCell ref="X29:AO29"/>
    <mergeCell ref="X30:AO30"/>
    <mergeCell ref="X31:AO31"/>
    <mergeCell ref="BU32:CC32"/>
    <mergeCell ref="CD32:CK32"/>
    <mergeCell ref="AT31:AV31"/>
    <mergeCell ref="BL30:BN30"/>
    <mergeCell ref="BO30:BQ30"/>
    <mergeCell ref="BR30:BT30"/>
    <mergeCell ref="BU30:BW30"/>
    <mergeCell ref="CD30:CK30"/>
    <mergeCell ref="AW30:AX30"/>
    <mergeCell ref="BR31:BT31"/>
    <mergeCell ref="BU31:BW31"/>
    <mergeCell ref="CD31:CK31"/>
    <mergeCell ref="AW31:AX31"/>
    <mergeCell ref="AY31:BE31"/>
    <mergeCell ref="BO31:BQ31"/>
    <mergeCell ref="BX30:BZ30"/>
    <mergeCell ref="CA30:CC30"/>
    <mergeCell ref="BX31:BZ31"/>
    <mergeCell ref="C68:CK68"/>
    <mergeCell ref="I6:BJ6"/>
    <mergeCell ref="I7:BJ7"/>
    <mergeCell ref="I3:BJ3"/>
    <mergeCell ref="I1:BJ2"/>
    <mergeCell ref="C28:W28"/>
    <mergeCell ref="C27:W27"/>
    <mergeCell ref="C26:W26"/>
    <mergeCell ref="C25:W25"/>
    <mergeCell ref="C21:CK21"/>
    <mergeCell ref="BX27:BZ27"/>
    <mergeCell ref="CA27:CC27"/>
    <mergeCell ref="AP28:AQ28"/>
    <mergeCell ref="AR28:AS28"/>
    <mergeCell ref="AT28:AV28"/>
    <mergeCell ref="BL27:BN27"/>
    <mergeCell ref="BO27:BQ27"/>
    <mergeCell ref="BR27:BT27"/>
    <mergeCell ref="BU27:BW27"/>
    <mergeCell ref="CD27:CK27"/>
    <mergeCell ref="BL26:BN26"/>
    <mergeCell ref="BO26:BQ26"/>
    <mergeCell ref="BR26:BT26"/>
    <mergeCell ref="X26:AO26"/>
    <mergeCell ref="X27:AO27"/>
    <mergeCell ref="C92:AS92"/>
    <mergeCell ref="AT92:CK92"/>
    <mergeCell ref="C93:AS93"/>
    <mergeCell ref="AT93:CK93"/>
    <mergeCell ref="C94:AS94"/>
    <mergeCell ref="AT94:CK94"/>
    <mergeCell ref="BL22:BN22"/>
    <mergeCell ref="CD29:CK29"/>
    <mergeCell ref="AW29:AX29"/>
    <mergeCell ref="AY29:BE29"/>
    <mergeCell ref="BF29:BH29"/>
    <mergeCell ref="BI29:BK29"/>
    <mergeCell ref="CD28:CK28"/>
    <mergeCell ref="AW28:AX28"/>
    <mergeCell ref="AY28:BE28"/>
    <mergeCell ref="BF28:BH28"/>
    <mergeCell ref="BI28:BK28"/>
    <mergeCell ref="BU28:BW28"/>
    <mergeCell ref="BU29:BW29"/>
    <mergeCell ref="BX28:BZ28"/>
    <mergeCell ref="CA28:CC28"/>
    <mergeCell ref="BX29:BZ29"/>
    <mergeCell ref="CA29:CC29"/>
    <mergeCell ref="BL28:BN28"/>
    <mergeCell ref="CV127:FK127"/>
    <mergeCell ref="C96:CK96"/>
    <mergeCell ref="C98:AS98"/>
    <mergeCell ref="AU98:CK98"/>
    <mergeCell ref="C99:X99"/>
    <mergeCell ref="Y99:AS99"/>
    <mergeCell ref="AU99:BP100"/>
    <mergeCell ref="BQ99:CK100"/>
    <mergeCell ref="C100:X100"/>
    <mergeCell ref="Y100:AS100"/>
    <mergeCell ref="C104:CK104"/>
    <mergeCell ref="C106:CK109"/>
    <mergeCell ref="C110:CK111"/>
    <mergeCell ref="C113:CK113"/>
    <mergeCell ref="C123:AA123"/>
    <mergeCell ref="AF123:BI123"/>
    <mergeCell ref="BN123:CK123"/>
    <mergeCell ref="C101:X101"/>
    <mergeCell ref="Y101:AS101"/>
    <mergeCell ref="AU101:BP101"/>
    <mergeCell ref="BQ101:CK101"/>
    <mergeCell ref="C102:X102"/>
    <mergeCell ref="Y102:AS102"/>
    <mergeCell ref="AU102:BP102"/>
    <mergeCell ref="BQ102:CK102"/>
    <mergeCell ref="C115:CK119"/>
    <mergeCell ref="C132:CK132"/>
    <mergeCell ref="C133:CK133"/>
    <mergeCell ref="C124:AA124"/>
    <mergeCell ref="AF124:BI124"/>
    <mergeCell ref="BN124:CK124"/>
    <mergeCell ref="C127:AA127"/>
    <mergeCell ref="BN127:CK127"/>
    <mergeCell ref="C128:AA128"/>
    <mergeCell ref="AF128:BI128"/>
    <mergeCell ref="BN128:CK128"/>
    <mergeCell ref="C131:CK131"/>
    <mergeCell ref="C87:AA87"/>
    <mergeCell ref="AB87:AS87"/>
    <mergeCell ref="AU87:BS87"/>
    <mergeCell ref="BT87:CK87"/>
    <mergeCell ref="C89:CK89"/>
    <mergeCell ref="C91:AS91"/>
    <mergeCell ref="AT91:CK91"/>
    <mergeCell ref="C85:AG85"/>
    <mergeCell ref="AH85:AS85"/>
    <mergeCell ref="AU85:BY85"/>
    <mergeCell ref="BZ85:CK85"/>
    <mergeCell ref="AH86:AS86"/>
    <mergeCell ref="AU86:BY86"/>
    <mergeCell ref="BZ86:CK86"/>
    <mergeCell ref="Q86:AG86"/>
    <mergeCell ref="C83:AG83"/>
    <mergeCell ref="AH83:AS83"/>
    <mergeCell ref="AU83:BY83"/>
    <mergeCell ref="BZ83:CK83"/>
    <mergeCell ref="C84:AG84"/>
    <mergeCell ref="AH84:AS84"/>
    <mergeCell ref="BZ84:CK84"/>
    <mergeCell ref="AU84:BI84"/>
    <mergeCell ref="BJ84:BY84"/>
    <mergeCell ref="AH82:AS82"/>
    <mergeCell ref="AU82:BY82"/>
    <mergeCell ref="BZ82:CK82"/>
    <mergeCell ref="BZ78:CK78"/>
    <mergeCell ref="C79:AG79"/>
    <mergeCell ref="AH79:AS79"/>
    <mergeCell ref="AU79:BY79"/>
    <mergeCell ref="BZ79:CK79"/>
    <mergeCell ref="AH80:AS80"/>
    <mergeCell ref="AU80:BN80"/>
    <mergeCell ref="BO80:BY80"/>
    <mergeCell ref="BZ80:CK80"/>
    <mergeCell ref="C78:U78"/>
    <mergeCell ref="V78:Y78"/>
    <mergeCell ref="Z78:AA78"/>
    <mergeCell ref="AC78:AE78"/>
    <mergeCell ref="AF78:AG78"/>
    <mergeCell ref="AH78:AS78"/>
    <mergeCell ref="AU78:BN78"/>
    <mergeCell ref="BO78:BY78"/>
    <mergeCell ref="C81:AG81"/>
    <mergeCell ref="AH81:AS81"/>
    <mergeCell ref="AU81:BY81"/>
    <mergeCell ref="BZ81:CK81"/>
    <mergeCell ref="BC75:CK75"/>
    <mergeCell ref="U72:AL72"/>
    <mergeCell ref="AM72:AV72"/>
    <mergeCell ref="AX72:BQ73"/>
    <mergeCell ref="BT72:BV73"/>
    <mergeCell ref="BW72:BY73"/>
    <mergeCell ref="CD72:CF73"/>
    <mergeCell ref="C77:AS77"/>
    <mergeCell ref="AV77:CK77"/>
    <mergeCell ref="C74:AL74"/>
    <mergeCell ref="C70:T72"/>
    <mergeCell ref="U70:AL70"/>
    <mergeCell ref="AM70:AV70"/>
    <mergeCell ref="AX70:BQ70"/>
    <mergeCell ref="BR70:CK70"/>
    <mergeCell ref="U71:AL71"/>
    <mergeCell ref="AM71:AV71"/>
    <mergeCell ref="AX71:BQ71"/>
    <mergeCell ref="BR71:CK71"/>
    <mergeCell ref="CG72:CI73"/>
    <mergeCell ref="C73:AL73"/>
    <mergeCell ref="AM73:AV73"/>
    <mergeCell ref="BS62:CK62"/>
    <mergeCell ref="T64:AR64"/>
    <mergeCell ref="BE64:BN64"/>
    <mergeCell ref="U66:AI66"/>
    <mergeCell ref="AQ66:AZ66"/>
    <mergeCell ref="BI66:CA66"/>
    <mergeCell ref="CJ66:CL66"/>
    <mergeCell ref="BQ55:CK55"/>
    <mergeCell ref="T57:AH57"/>
    <mergeCell ref="AP57:AY57"/>
    <mergeCell ref="BH57:BZ57"/>
    <mergeCell ref="CI57:CK57"/>
    <mergeCell ref="C60:CK60"/>
    <mergeCell ref="BL56:CK56"/>
    <mergeCell ref="CB64:CK64"/>
    <mergeCell ref="C54:O54"/>
    <mergeCell ref="P54:AB54"/>
    <mergeCell ref="AE54:AR54"/>
    <mergeCell ref="AV54:BP54"/>
    <mergeCell ref="BQ54:CK54"/>
    <mergeCell ref="C55:O55"/>
    <mergeCell ref="P55:AB55"/>
    <mergeCell ref="AE55:AN55"/>
    <mergeCell ref="AO55:AR55"/>
    <mergeCell ref="AV55:BP55"/>
    <mergeCell ref="CV52:CW53"/>
    <mergeCell ref="C53:AB53"/>
    <mergeCell ref="AE53:AR53"/>
    <mergeCell ref="AV53:CK53"/>
    <mergeCell ref="I47:X47"/>
    <mergeCell ref="AH47:AP47"/>
    <mergeCell ref="AW47:BH47"/>
    <mergeCell ref="BO47:BY47"/>
    <mergeCell ref="CA47:CK47"/>
    <mergeCell ref="C49:CK49"/>
    <mergeCell ref="R51:AB51"/>
    <mergeCell ref="AQ51:BE51"/>
    <mergeCell ref="BM51:CK51"/>
    <mergeCell ref="I43:X43"/>
    <mergeCell ref="AH43:AP43"/>
    <mergeCell ref="AW43:BH43"/>
    <mergeCell ref="BO43:BY43"/>
    <mergeCell ref="CA43:CK43"/>
    <mergeCell ref="AN45:BF45"/>
    <mergeCell ref="BR45:CK45"/>
    <mergeCell ref="C39:CK39"/>
    <mergeCell ref="I45:AF45"/>
    <mergeCell ref="DB40:DD40"/>
    <mergeCell ref="P41:AH41"/>
    <mergeCell ref="AN41:BF41"/>
    <mergeCell ref="BR41:CK41"/>
    <mergeCell ref="DB41:DD42"/>
    <mergeCell ref="CC35:CK35"/>
    <mergeCell ref="C37:K37"/>
    <mergeCell ref="L37:S37"/>
    <mergeCell ref="AA37:AO37"/>
    <mergeCell ref="AP37:AQ37"/>
    <mergeCell ref="AV37:BF37"/>
    <mergeCell ref="BG37:BN37"/>
    <mergeCell ref="AX35:BE35"/>
    <mergeCell ref="BG35:BJ35"/>
    <mergeCell ref="BK35:BL35"/>
    <mergeCell ref="BM35:BT35"/>
    <mergeCell ref="BW35:BZ35"/>
    <mergeCell ref="CA35:CB35"/>
    <mergeCell ref="V35:AC35"/>
    <mergeCell ref="AE35:AG35"/>
    <mergeCell ref="AH35:AI35"/>
    <mergeCell ref="AJ35:AQ35"/>
    <mergeCell ref="AS35:AU35"/>
    <mergeCell ref="AV35:AW35"/>
    <mergeCell ref="C35:E35"/>
    <mergeCell ref="F35:G35"/>
    <mergeCell ref="H35:O35"/>
    <mergeCell ref="Q35:S35"/>
    <mergeCell ref="T35:U35"/>
    <mergeCell ref="AH34:AI34"/>
    <mergeCell ref="AJ34:AQ34"/>
    <mergeCell ref="AS34:AU34"/>
    <mergeCell ref="AV34:AW34"/>
    <mergeCell ref="C34:E34"/>
    <mergeCell ref="F34:G34"/>
    <mergeCell ref="H34:O34"/>
    <mergeCell ref="Q34:S34"/>
    <mergeCell ref="T34:U34"/>
    <mergeCell ref="V34:AC34"/>
    <mergeCell ref="AE34:AG34"/>
    <mergeCell ref="BW34:BZ34"/>
    <mergeCell ref="CA34:CB34"/>
    <mergeCell ref="CC34:CK34"/>
    <mergeCell ref="BK34:BL34"/>
    <mergeCell ref="BM34:BT34"/>
    <mergeCell ref="D33:CK33"/>
    <mergeCell ref="C31:W31"/>
    <mergeCell ref="C30:W30"/>
    <mergeCell ref="C29:W29"/>
    <mergeCell ref="AY30:BE30"/>
    <mergeCell ref="BF30:BH30"/>
    <mergeCell ref="BI30:BK30"/>
    <mergeCell ref="AP30:AQ30"/>
    <mergeCell ref="AR30:AS30"/>
    <mergeCell ref="AT30:AV30"/>
    <mergeCell ref="AX34:BE34"/>
    <mergeCell ref="BG34:BJ34"/>
    <mergeCell ref="CA31:CC31"/>
    <mergeCell ref="AP31:AQ31"/>
    <mergeCell ref="AR31:AS31"/>
    <mergeCell ref="BL31:BN31"/>
    <mergeCell ref="BF31:BH31"/>
    <mergeCell ref="BI31:BK31"/>
    <mergeCell ref="BL29:BN29"/>
    <mergeCell ref="AP26:AQ26"/>
    <mergeCell ref="AR26:AS26"/>
    <mergeCell ref="AT26:AV26"/>
    <mergeCell ref="AW27:AX27"/>
    <mergeCell ref="AY27:BE27"/>
    <mergeCell ref="AP29:AQ29"/>
    <mergeCell ref="AR29:AS29"/>
    <mergeCell ref="AT29:AV29"/>
    <mergeCell ref="BU26:BW26"/>
    <mergeCell ref="AW26:AX26"/>
    <mergeCell ref="AY26:BE26"/>
    <mergeCell ref="BF26:BH26"/>
    <mergeCell ref="BI26:BK26"/>
    <mergeCell ref="BF27:BH27"/>
    <mergeCell ref="BI27:BK27"/>
    <mergeCell ref="AP27:AQ27"/>
    <mergeCell ref="AR27:AS27"/>
    <mergeCell ref="AT27:AV27"/>
    <mergeCell ref="BO28:BQ28"/>
    <mergeCell ref="BR28:BT28"/>
    <mergeCell ref="BO29:BQ29"/>
    <mergeCell ref="BR29:BT29"/>
    <mergeCell ref="BX26:BZ26"/>
    <mergeCell ref="CA26:CC26"/>
    <mergeCell ref="CD24:CK24"/>
    <mergeCell ref="BL25:BN25"/>
    <mergeCell ref="BO25:BQ25"/>
    <mergeCell ref="BR25:BT25"/>
    <mergeCell ref="BU25:BW25"/>
    <mergeCell ref="CD25:CK25"/>
    <mergeCell ref="AW25:AX25"/>
    <mergeCell ref="AY25:BE25"/>
    <mergeCell ref="BF25:BH25"/>
    <mergeCell ref="BI25:BK25"/>
    <mergeCell ref="BX24:BZ24"/>
    <mergeCell ref="CA24:CC24"/>
    <mergeCell ref="BX25:BZ25"/>
    <mergeCell ref="CA25:CC25"/>
    <mergeCell ref="CD26:CK26"/>
    <mergeCell ref="BL24:BN24"/>
    <mergeCell ref="BO24:BQ24"/>
    <mergeCell ref="BR24:BT24"/>
    <mergeCell ref="BU24:BW24"/>
    <mergeCell ref="BX22:BZ22"/>
    <mergeCell ref="X25:AO25"/>
    <mergeCell ref="AY22:BE22"/>
    <mergeCell ref="BF22:BH22"/>
    <mergeCell ref="BI22:BK22"/>
    <mergeCell ref="BO22:BQ22"/>
    <mergeCell ref="BR22:BT22"/>
    <mergeCell ref="BU22:BW22"/>
    <mergeCell ref="X22:AO22"/>
    <mergeCell ref="X24:AO24"/>
    <mergeCell ref="AT22:AV22"/>
    <mergeCell ref="AR22:AS22"/>
    <mergeCell ref="AP22:AQ22"/>
    <mergeCell ref="AP24:AQ24"/>
    <mergeCell ref="AR24:AS24"/>
    <mergeCell ref="AT24:AV24"/>
    <mergeCell ref="AW22:AX22"/>
    <mergeCell ref="AP25:AQ25"/>
    <mergeCell ref="AR25:AS25"/>
    <mergeCell ref="AT25:AV25"/>
    <mergeCell ref="C82:K82"/>
    <mergeCell ref="L82:V82"/>
    <mergeCell ref="W82:AG82"/>
    <mergeCell ref="A1:H6"/>
    <mergeCell ref="AM75:BB75"/>
    <mergeCell ref="C75:AL75"/>
    <mergeCell ref="C9:CK9"/>
    <mergeCell ref="AJ11:AK11"/>
    <mergeCell ref="BC11:BD11"/>
    <mergeCell ref="BT11:CK11"/>
    <mergeCell ref="AJ13:AK13"/>
    <mergeCell ref="BC13:BD13"/>
    <mergeCell ref="BT13:BU13"/>
    <mergeCell ref="CG13:CK13"/>
    <mergeCell ref="BU19:BW20"/>
    <mergeCell ref="BX19:BZ20"/>
    <mergeCell ref="AY20:BE20"/>
    <mergeCell ref="C17:CK17"/>
    <mergeCell ref="AW19:BE19"/>
    <mergeCell ref="BF19:BH20"/>
    <mergeCell ref="BI19:BK20"/>
    <mergeCell ref="BL19:BN20"/>
    <mergeCell ref="BR19:BT20"/>
    <mergeCell ref="AP20:AQ20"/>
    <mergeCell ref="CD22:CK22"/>
    <mergeCell ref="C23:CK23"/>
    <mergeCell ref="AW24:AX24"/>
    <mergeCell ref="AY24:BE24"/>
    <mergeCell ref="BF24:BH24"/>
    <mergeCell ref="BI24:BK24"/>
    <mergeCell ref="I4:BC4"/>
    <mergeCell ref="I5:BC5"/>
    <mergeCell ref="BE4:BJ5"/>
    <mergeCell ref="BK6:BQ7"/>
    <mergeCell ref="M15:AS15"/>
    <mergeCell ref="BG15:CK15"/>
    <mergeCell ref="AR20:AS20"/>
    <mergeCell ref="AT20:AV20"/>
    <mergeCell ref="AP19:AV19"/>
    <mergeCell ref="CA19:CC20"/>
    <mergeCell ref="BO19:BQ20"/>
    <mergeCell ref="CD19:CK20"/>
    <mergeCell ref="AW20:AX20"/>
    <mergeCell ref="C19:W20"/>
    <mergeCell ref="X19:AO20"/>
    <mergeCell ref="CA22:CC22"/>
    <mergeCell ref="C22:W22"/>
    <mergeCell ref="C24:W24"/>
  </mergeCells>
  <conditionalFormatting sqref="BC75:BN75">
    <cfRule type="containsText" dxfId="0" priority="1" operator="containsText" text="ERROR ENTRE VALOR VIVIENDA Y FINANCIACION TOTAL">
      <formula>NOT(ISERROR(SEARCH("ERROR ENTRE VALOR VIVIENDA Y FINANCIACION TOTAL",BC75)))</formula>
    </cfRule>
  </conditionalFormatting>
  <pageMargins left="0.31496062992125984" right="0.31496062992125984" top="0.74803149606299213" bottom="0.74803149606299213" header="0.31496062992125984" footer="0.31496062992125984"/>
  <pageSetup paperSize="14"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70"/>
  <sheetViews>
    <sheetView showGridLines="0" showZeros="0" view="pageBreakPreview" zoomScale="150" zoomScaleNormal="150" workbookViewId="0">
      <selection activeCell="L9" sqref="L9:P9"/>
    </sheetView>
  </sheetViews>
  <sheetFormatPr baseColWidth="10" defaultRowHeight="12.75" x14ac:dyDescent="0.2"/>
  <cols>
    <col min="1" max="1" width="3.42578125" customWidth="1"/>
    <col min="2" max="2" width="4.140625" customWidth="1"/>
    <col min="3" max="3" width="5.42578125" customWidth="1"/>
    <col min="4" max="4" width="5.140625" customWidth="1"/>
    <col min="5" max="5" width="4.140625" customWidth="1"/>
    <col min="6" max="10" width="3.7109375" customWidth="1"/>
    <col min="11" max="11" width="4.5703125" style="102" customWidth="1"/>
    <col min="12" max="13" width="3.7109375" customWidth="1"/>
    <col min="14" max="14" width="4.42578125" customWidth="1"/>
    <col min="15" max="15" width="4.140625" customWidth="1"/>
    <col min="16" max="16" width="3.28515625" customWidth="1"/>
    <col min="17" max="17" width="3.140625" customWidth="1"/>
    <col min="18" max="19" width="3.7109375" customWidth="1"/>
    <col min="20" max="20" width="4.140625" customWidth="1"/>
    <col min="21" max="22" width="3.7109375" customWidth="1"/>
    <col min="23" max="23" width="4.28515625" customWidth="1"/>
    <col min="24" max="24" width="4.7109375" customWidth="1"/>
    <col min="25" max="25" width="4.42578125" customWidth="1"/>
    <col min="26" max="26" width="4.7109375" customWidth="1"/>
    <col min="27" max="27" width="4.140625" customWidth="1"/>
  </cols>
  <sheetData>
    <row r="1" spans="2:27" ht="17.25" customHeight="1" x14ac:dyDescent="0.25">
      <c r="K1" s="419" t="s">
        <v>195</v>
      </c>
      <c r="L1" s="420"/>
      <c r="M1" s="420"/>
      <c r="N1" s="420"/>
      <c r="O1" s="420"/>
      <c r="P1" s="420"/>
      <c r="Q1" s="420"/>
      <c r="R1" s="420"/>
      <c r="S1" s="420"/>
      <c r="T1" s="420"/>
      <c r="U1" s="420"/>
      <c r="V1" s="420"/>
      <c r="W1" s="420"/>
      <c r="X1" s="420"/>
      <c r="Y1" s="420"/>
      <c r="Z1" s="420"/>
      <c r="AA1" s="420"/>
    </row>
    <row r="2" spans="2:27" ht="15.75" x14ac:dyDescent="0.25">
      <c r="K2" s="419" t="s">
        <v>196</v>
      </c>
      <c r="L2" s="420"/>
      <c r="M2" s="420"/>
      <c r="N2" s="420"/>
      <c r="O2" s="420"/>
      <c r="P2" s="420"/>
      <c r="Q2" s="420"/>
      <c r="R2" s="420"/>
      <c r="S2" s="420"/>
      <c r="T2" s="420"/>
      <c r="U2" s="420"/>
      <c r="V2" s="420"/>
      <c r="W2" s="420"/>
      <c r="X2" s="420"/>
      <c r="Y2" s="420"/>
      <c r="Z2" s="420"/>
      <c r="AA2" s="420"/>
    </row>
    <row r="3" spans="2:27" ht="15.75" x14ac:dyDescent="0.25">
      <c r="K3" s="422" t="s">
        <v>70</v>
      </c>
      <c r="L3" s="420"/>
      <c r="M3" s="420"/>
      <c r="N3" s="420"/>
      <c r="O3" s="420"/>
      <c r="P3" s="420"/>
      <c r="Q3" s="420"/>
      <c r="R3" s="420"/>
      <c r="S3" s="420"/>
      <c r="T3" s="420"/>
      <c r="U3" s="420"/>
      <c r="V3" s="420"/>
      <c r="W3" s="420"/>
      <c r="X3" s="420"/>
      <c r="Y3" s="420"/>
      <c r="Z3" s="420"/>
      <c r="AA3" s="420"/>
    </row>
    <row r="4" spans="2:27" x14ac:dyDescent="0.2">
      <c r="K4"/>
      <c r="L4" s="35"/>
    </row>
    <row r="5" spans="2:27" ht="12.75" customHeight="1" x14ac:dyDescent="0.2">
      <c r="B5" s="375" t="s">
        <v>61</v>
      </c>
      <c r="C5" s="375"/>
      <c r="D5" s="375"/>
      <c r="E5" s="375"/>
      <c r="F5" s="284">
        <f>+'Formulario 2026'!AP57</f>
        <v>0</v>
      </c>
      <c r="G5" s="284"/>
      <c r="H5" s="284"/>
      <c r="I5" s="284"/>
      <c r="J5" s="284"/>
      <c r="K5" s="3" t="s">
        <v>69</v>
      </c>
      <c r="M5" s="423">
        <f>+'Formulario 2026'!BI66</f>
        <v>0</v>
      </c>
      <c r="N5" s="423"/>
      <c r="O5" s="423"/>
      <c r="P5" s="423"/>
      <c r="Q5" s="423"/>
      <c r="R5" s="423"/>
      <c r="S5" s="423"/>
      <c r="T5" s="423"/>
      <c r="U5" s="423"/>
      <c r="V5" s="423"/>
      <c r="W5" s="423"/>
      <c r="X5" s="423"/>
      <c r="Y5" s="421" t="s">
        <v>62</v>
      </c>
      <c r="Z5" s="421"/>
      <c r="AA5" s="421"/>
    </row>
    <row r="6" spans="2:27" x14ac:dyDescent="0.2">
      <c r="B6" s="4"/>
      <c r="C6" s="4"/>
      <c r="D6" s="4"/>
      <c r="E6" s="4"/>
      <c r="F6" s="30"/>
      <c r="G6" s="28"/>
      <c r="H6" s="28"/>
      <c r="I6" s="28"/>
      <c r="J6" s="28"/>
      <c r="K6"/>
      <c r="T6" s="89"/>
    </row>
    <row r="7" spans="2:27" ht="12.75" customHeight="1" x14ac:dyDescent="0.2">
      <c r="B7" s="284">
        <f>+'Formulario 2026'!C22</f>
        <v>0</v>
      </c>
      <c r="C7" s="179"/>
      <c r="D7" s="179"/>
      <c r="E7" s="179"/>
      <c r="F7" s="179"/>
      <c r="G7" s="179"/>
      <c r="H7" s="179"/>
      <c r="I7" s="179"/>
      <c r="J7" s="179"/>
      <c r="K7" s="179"/>
      <c r="L7" s="179"/>
      <c r="M7" s="179"/>
      <c r="N7" s="179"/>
      <c r="O7" s="389"/>
      <c r="P7" s="389"/>
      <c r="Q7" s="427" t="s">
        <v>276</v>
      </c>
      <c r="R7" s="428"/>
      <c r="S7" s="428"/>
      <c r="T7" s="428"/>
      <c r="U7" s="428"/>
      <c r="V7" s="428"/>
      <c r="W7" s="428"/>
      <c r="X7" s="428"/>
      <c r="Y7" s="428"/>
      <c r="Z7" s="428"/>
      <c r="AA7" s="428"/>
    </row>
    <row r="8" spans="2:27" x14ac:dyDescent="0.2">
      <c r="C8" s="18"/>
      <c r="D8" s="128"/>
      <c r="E8" s="127"/>
      <c r="F8" s="4"/>
      <c r="G8" s="4"/>
      <c r="H8" s="4"/>
      <c r="K8"/>
      <c r="S8" s="89"/>
      <c r="T8" s="89"/>
    </row>
    <row r="9" spans="2:27" x14ac:dyDescent="0.2">
      <c r="B9" s="18" t="s">
        <v>277</v>
      </c>
      <c r="D9" s="129">
        <f>+'Formulario 2026'!AW22</f>
        <v>0</v>
      </c>
      <c r="E9" s="18" t="s">
        <v>198</v>
      </c>
      <c r="F9" s="430">
        <f>+'Formulario 2026'!AY22</f>
        <v>0</v>
      </c>
      <c r="G9" s="431"/>
      <c r="H9" s="431"/>
      <c r="I9" t="s">
        <v>63</v>
      </c>
      <c r="K9"/>
      <c r="L9" s="429"/>
      <c r="M9" s="429"/>
      <c r="N9" s="429"/>
      <c r="O9" s="429"/>
      <c r="P9" s="429"/>
      <c r="R9" s="402" t="s">
        <v>199</v>
      </c>
      <c r="S9" s="379"/>
      <c r="T9" s="379"/>
      <c r="U9" s="379"/>
      <c r="V9" s="379"/>
      <c r="W9" s="379"/>
      <c r="X9" s="379"/>
      <c r="Y9" s="379"/>
      <c r="Z9" s="379"/>
      <c r="AA9" s="379"/>
    </row>
    <row r="10" spans="2:27" x14ac:dyDescent="0.2">
      <c r="B10" s="4"/>
      <c r="C10" s="424"/>
      <c r="D10" s="379"/>
      <c r="E10" s="379"/>
      <c r="F10" s="379"/>
      <c r="G10" s="379"/>
      <c r="H10" s="379"/>
      <c r="I10" s="379"/>
      <c r="J10" s="379"/>
      <c r="K10" s="379"/>
      <c r="L10" s="379"/>
      <c r="M10" s="379"/>
      <c r="N10" s="379"/>
      <c r="O10" s="379"/>
      <c r="P10" s="379"/>
      <c r="Q10" s="379"/>
      <c r="R10" s="379"/>
      <c r="S10" s="379"/>
      <c r="T10" s="379"/>
      <c r="W10" s="4"/>
      <c r="X10" s="4"/>
      <c r="Y10" s="4"/>
      <c r="Z10" s="4"/>
      <c r="AA10" s="4"/>
    </row>
    <row r="11" spans="2:27" x14ac:dyDescent="0.2">
      <c r="B11" s="284" t="str">
        <f>IF(ISERROR(IF(VLOOKUP(2,'Formulario 2026'!B24:C31,1,FALSE)=2,VLOOKUP(2,'Formulario 2026'!B24:C31,2,FALSE),'Formulario 2026'!C3:C24)),"SIN CÓNYUGE O COMPAÑERO A",'Formulario 2026'!C24)</f>
        <v>SIN CÓNYUGE O COMPAÑERO A</v>
      </c>
      <c r="C11" s="179"/>
      <c r="D11" s="179"/>
      <c r="E11" s="179"/>
      <c r="F11" s="179"/>
      <c r="G11" s="179"/>
      <c r="H11" s="179"/>
      <c r="I11" s="179"/>
      <c r="J11" s="179"/>
      <c r="K11" s="179"/>
      <c r="L11" s="179"/>
      <c r="M11" s="179"/>
      <c r="N11" s="411" t="s">
        <v>278</v>
      </c>
      <c r="O11" s="417"/>
      <c r="P11" s="417"/>
      <c r="Q11" s="417"/>
      <c r="R11" s="417"/>
      <c r="S11" s="417"/>
      <c r="T11" s="417"/>
      <c r="U11" s="417"/>
      <c r="V11" s="417"/>
      <c r="W11" s="417"/>
      <c r="X11" s="417"/>
      <c r="Y11" s="417"/>
      <c r="Z11" s="418" t="str">
        <f>IF('Formulario 2026'!BF24=2,'Formulario 2026'!AW24," ")</f>
        <v xml:space="preserve"> </v>
      </c>
      <c r="AA11" s="418"/>
    </row>
    <row r="12" spans="2:27" x14ac:dyDescent="0.2">
      <c r="K12"/>
      <c r="N12" s="6"/>
      <c r="O12" s="6"/>
      <c r="P12" s="6"/>
      <c r="Q12" s="6"/>
      <c r="R12" s="6"/>
      <c r="S12" s="6"/>
      <c r="T12" s="6"/>
      <c r="U12" s="6"/>
      <c r="V12" s="6"/>
      <c r="W12" s="6"/>
      <c r="X12" s="6"/>
      <c r="Y12" s="6"/>
      <c r="Z12" s="6"/>
      <c r="AA12" s="6"/>
    </row>
    <row r="13" spans="2:27" ht="12.75" customHeight="1" x14ac:dyDescent="0.2">
      <c r="B13" s="18" t="s">
        <v>198</v>
      </c>
      <c r="C13" s="426" t="str">
        <f>IF('Formulario 2026'!BF24=2,'Formulario 2026'!AY24," ")</f>
        <v xml:space="preserve"> </v>
      </c>
      <c r="D13" s="426"/>
      <c r="E13" s="426"/>
      <c r="F13" s="426"/>
      <c r="G13" s="426"/>
      <c r="H13" s="426"/>
      <c r="I13" t="s">
        <v>63</v>
      </c>
      <c r="K13"/>
      <c r="L13" s="425"/>
      <c r="M13" s="425"/>
      <c r="N13" s="425"/>
      <c r="O13" s="425"/>
      <c r="P13" s="425"/>
      <c r="Q13" t="s">
        <v>64</v>
      </c>
      <c r="R13" s="19"/>
      <c r="S13" s="19"/>
      <c r="U13" s="29"/>
      <c r="V13" s="284">
        <f>+'Formulario 2026'!P41</f>
        <v>0</v>
      </c>
      <c r="W13" s="179"/>
      <c r="X13" s="179"/>
      <c r="Y13" s="179"/>
      <c r="Z13" s="179"/>
      <c r="AA13" s="179"/>
    </row>
    <row r="14" spans="2:27" x14ac:dyDescent="0.2">
      <c r="K14" s="83"/>
    </row>
    <row r="15" spans="2:27" x14ac:dyDescent="0.2">
      <c r="B15" s="18" t="s">
        <v>220</v>
      </c>
      <c r="K15"/>
      <c r="M15" s="83"/>
      <c r="N15" s="84"/>
      <c r="O15" s="84"/>
      <c r="P15" s="84"/>
      <c r="Q15" s="84"/>
      <c r="R15" s="84"/>
      <c r="S15" s="84"/>
      <c r="T15" s="84"/>
      <c r="U15" s="84"/>
      <c r="V15" s="84"/>
      <c r="W15" s="84"/>
      <c r="X15" s="84"/>
      <c r="Y15" s="84"/>
      <c r="Z15" s="84"/>
      <c r="AA15" s="84"/>
    </row>
    <row r="16" spans="2:27" ht="6.75" customHeight="1" x14ac:dyDescent="0.2">
      <c r="B16" s="18"/>
      <c r="K16"/>
      <c r="M16" s="83"/>
      <c r="N16" s="84"/>
      <c r="O16" s="84"/>
      <c r="P16" s="84"/>
      <c r="Q16" s="84"/>
      <c r="R16" s="84"/>
      <c r="S16" s="84"/>
      <c r="T16" s="84"/>
      <c r="U16" s="84"/>
      <c r="V16" s="84"/>
      <c r="W16" s="84"/>
      <c r="X16" s="84"/>
      <c r="Y16" s="84"/>
      <c r="Z16" s="84"/>
      <c r="AA16" s="84"/>
    </row>
    <row r="17" spans="2:27" ht="15.75" customHeight="1" x14ac:dyDescent="0.2">
      <c r="B17" s="437" t="s">
        <v>246</v>
      </c>
      <c r="C17" s="438"/>
      <c r="D17" s="438"/>
      <c r="E17" s="438"/>
      <c r="F17" s="439"/>
      <c r="G17" s="440"/>
      <c r="H17" s="108"/>
      <c r="I17" s="108"/>
      <c r="J17" s="108"/>
      <c r="K17" s="436" t="s">
        <v>221</v>
      </c>
      <c r="L17" s="245"/>
      <c r="M17" s="245"/>
      <c r="N17" s="245"/>
      <c r="O17" s="245"/>
      <c r="P17" s="245"/>
      <c r="Q17" s="245"/>
      <c r="R17" s="245"/>
      <c r="S17" s="245"/>
      <c r="T17" s="245"/>
      <c r="U17" s="109" t="s">
        <v>0</v>
      </c>
      <c r="V17" s="432"/>
      <c r="W17" s="433"/>
      <c r="X17" s="101"/>
      <c r="Y17" s="109" t="s">
        <v>1</v>
      </c>
      <c r="Z17" s="432"/>
      <c r="AA17" s="434"/>
    </row>
    <row r="18" spans="2:27" ht="18" customHeight="1" x14ac:dyDescent="0.2">
      <c r="B18" s="399"/>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row>
    <row r="19" spans="2:27" ht="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x14ac:dyDescent="0.2">
      <c r="B20" s="399"/>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row>
    <row r="21" spans="2:27" x14ac:dyDescent="0.2">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x14ac:dyDescent="0.2">
      <c r="B22" s="399"/>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row>
    <row r="23" spans="2:27" s="20" customFormat="1" ht="7.5" customHeight="1" x14ac:dyDescent="0.2">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row>
    <row r="24" spans="2:27" x14ac:dyDescent="0.2">
      <c r="B24" s="407" t="s">
        <v>226</v>
      </c>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9"/>
    </row>
    <row r="25" spans="2:27" x14ac:dyDescent="0.2">
      <c r="B25" s="410" t="s">
        <v>222</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2"/>
    </row>
    <row r="26" spans="2:27" x14ac:dyDescent="0.2">
      <c r="B26" s="413"/>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5"/>
    </row>
    <row r="27" spans="2:27" ht="7.5" customHeight="1" x14ac:dyDescent="0.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row>
    <row r="28" spans="2:27" ht="19.5" customHeight="1" x14ac:dyDescent="0.2">
      <c r="B28" s="401" t="s">
        <v>208</v>
      </c>
      <c r="C28" s="402"/>
      <c r="D28" s="402"/>
      <c r="E28" s="402"/>
      <c r="F28" s="402"/>
      <c r="G28" s="402"/>
      <c r="H28" s="403" t="str">
        <f>+B11</f>
        <v>SIN CÓNYUGE O COMPAÑERO A</v>
      </c>
      <c r="I28" s="404"/>
      <c r="J28" s="404"/>
      <c r="K28" s="404"/>
      <c r="L28" s="404"/>
      <c r="M28" s="404"/>
      <c r="N28" s="404"/>
      <c r="O28" s="404"/>
      <c r="P28" s="404"/>
      <c r="Q28" s="404"/>
      <c r="R28" s="404"/>
      <c r="S28" s="405" t="s">
        <v>209</v>
      </c>
      <c r="T28" s="406"/>
      <c r="U28" s="406"/>
      <c r="V28" s="406"/>
      <c r="W28" s="406"/>
      <c r="X28" s="406"/>
      <c r="Y28" s="406"/>
      <c r="Z28" s="406"/>
      <c r="AA28" s="406"/>
    </row>
    <row r="29" spans="2:27" x14ac:dyDescent="0.2">
      <c r="K29" s="85"/>
    </row>
    <row r="30" spans="2:27" x14ac:dyDescent="0.2">
      <c r="B30" s="418" t="str">
        <f>+Z11</f>
        <v xml:space="preserve"> </v>
      </c>
      <c r="C30" s="418"/>
      <c r="D30" s="416" t="s">
        <v>210</v>
      </c>
      <c r="E30" s="417"/>
      <c r="F30" s="435" t="str">
        <f>+C13</f>
        <v xml:space="preserve"> </v>
      </c>
      <c r="G30" s="435"/>
      <c r="H30" s="435"/>
      <c r="I30" s="435"/>
      <c r="J30" s="435"/>
      <c r="K30" s="417" t="s">
        <v>211</v>
      </c>
      <c r="L30" s="417"/>
      <c r="M30" s="417"/>
      <c r="N30" s="417"/>
      <c r="O30" s="417"/>
      <c r="P30" s="417"/>
      <c r="Q30" s="417"/>
      <c r="R30" s="417"/>
      <c r="S30" s="417"/>
      <c r="T30" s="417"/>
      <c r="U30" s="417"/>
      <c r="V30" s="417"/>
      <c r="W30" s="417"/>
      <c r="X30" s="417"/>
      <c r="Y30" s="86"/>
      <c r="Z30" s="416" t="s">
        <v>213</v>
      </c>
      <c r="AA30" s="417"/>
    </row>
    <row r="31" spans="2:27" x14ac:dyDescent="0.2">
      <c r="K31" s="83"/>
    </row>
    <row r="32" spans="2:27" x14ac:dyDescent="0.2">
      <c r="B32" s="87"/>
      <c r="C32" s="416" t="s">
        <v>212</v>
      </c>
      <c r="D32" s="417"/>
      <c r="E32" s="401" t="s">
        <v>218</v>
      </c>
      <c r="F32" s="379"/>
      <c r="G32" s="379"/>
      <c r="H32" s="379"/>
      <c r="I32" s="379"/>
      <c r="J32" s="379"/>
      <c r="K32" s="379"/>
      <c r="L32" s="379"/>
      <c r="M32" s="379"/>
      <c r="N32" s="379"/>
      <c r="O32" s="379"/>
      <c r="P32" s="379"/>
      <c r="Q32" s="379"/>
      <c r="R32" s="379"/>
      <c r="S32" s="379"/>
      <c r="T32" s="441" t="s">
        <v>313</v>
      </c>
      <c r="U32" s="442"/>
      <c r="V32" s="442"/>
      <c r="W32" s="87"/>
      <c r="X32" s="84"/>
      <c r="Y32" s="84"/>
      <c r="Z32" s="84"/>
      <c r="AA32" s="84"/>
    </row>
    <row r="33" spans="2:27" x14ac:dyDescent="0.2">
      <c r="K33" s="83"/>
    </row>
    <row r="34" spans="2:27" x14ac:dyDescent="0.2">
      <c r="B34" s="401" t="s">
        <v>214</v>
      </c>
      <c r="C34" s="402"/>
      <c r="D34" s="402"/>
      <c r="E34" s="87"/>
      <c r="F34" s="84"/>
      <c r="G34" s="401" t="s">
        <v>215</v>
      </c>
      <c r="H34" s="402"/>
      <c r="I34" s="402"/>
      <c r="J34" s="402"/>
      <c r="K34" s="87"/>
      <c r="L34" s="84"/>
      <c r="M34" s="401" t="s">
        <v>219</v>
      </c>
      <c r="N34" s="379"/>
      <c r="O34" s="379"/>
      <c r="P34" s="379"/>
      <c r="Q34" s="379"/>
      <c r="R34" s="88"/>
      <c r="S34" s="84"/>
      <c r="T34" s="401" t="s">
        <v>216</v>
      </c>
      <c r="U34" s="379"/>
      <c r="V34" s="379"/>
      <c r="W34" s="87"/>
      <c r="X34" s="84"/>
      <c r="Y34" s="401" t="s">
        <v>217</v>
      </c>
      <c r="Z34" s="379"/>
      <c r="AA34" s="87"/>
    </row>
    <row r="35" spans="2:27" x14ac:dyDescent="0.2">
      <c r="K35" s="85"/>
    </row>
    <row r="36" spans="2:27" x14ac:dyDescent="0.2">
      <c r="B36" s="399"/>
      <c r="C36" s="400"/>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row>
    <row r="37" spans="2:27" x14ac:dyDescent="0.2">
      <c r="K37" s="83"/>
    </row>
    <row r="38" spans="2:27" x14ac:dyDescent="0.2">
      <c r="B38" s="399"/>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row>
    <row r="39" spans="2:27" ht="8.25" customHeight="1" x14ac:dyDescent="0.2">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row>
    <row r="40" spans="2:27" x14ac:dyDescent="0.2">
      <c r="B40" s="365" t="s">
        <v>225</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7"/>
    </row>
    <row r="41" spans="2:27" ht="12.75" customHeight="1" x14ac:dyDescent="0.2">
      <c r="B41" s="368"/>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70"/>
    </row>
    <row r="42" spans="2:27" x14ac:dyDescent="0.2">
      <c r="B42" s="368"/>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70"/>
    </row>
    <row r="43" spans="2:27" x14ac:dyDescent="0.2">
      <c r="B43" s="371"/>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3"/>
    </row>
    <row r="44" spans="2:27" x14ac:dyDescent="0.2">
      <c r="K44" s="85"/>
    </row>
    <row r="45" spans="2:27" x14ac:dyDescent="0.2">
      <c r="B45" s="380" t="s">
        <v>227</v>
      </c>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row>
    <row r="46" spans="2:27" x14ac:dyDescent="0.2">
      <c r="K46" s="83"/>
    </row>
    <row r="47" spans="2:27" x14ac:dyDescent="0.2">
      <c r="B47" s="382" t="s">
        <v>228</v>
      </c>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row>
    <row r="48" spans="2:27" x14ac:dyDescent="0.2">
      <c r="K48" s="83"/>
    </row>
    <row r="49" spans="2:27" x14ac:dyDescent="0.2">
      <c r="B49" s="375" t="s">
        <v>65</v>
      </c>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row>
    <row r="50" spans="2:27" x14ac:dyDescent="0.2">
      <c r="K50" s="83"/>
    </row>
    <row r="51" spans="2:27" x14ac:dyDescent="0.2">
      <c r="K51" s="83"/>
    </row>
    <row r="52" spans="2:27" x14ac:dyDescent="0.2">
      <c r="B52" t="s">
        <v>66</v>
      </c>
      <c r="K52"/>
      <c r="P52" t="s">
        <v>66</v>
      </c>
    </row>
    <row r="53" spans="2:27" x14ac:dyDescent="0.2">
      <c r="K53" s="83"/>
    </row>
    <row r="54" spans="2:27" x14ac:dyDescent="0.2">
      <c r="B54" s="89"/>
      <c r="C54" s="35"/>
      <c r="D54" s="35"/>
      <c r="E54" s="35"/>
      <c r="F54" s="35"/>
      <c r="K54"/>
    </row>
    <row r="55" spans="2:27" x14ac:dyDescent="0.2">
      <c r="B55" s="35"/>
      <c r="C55" s="35"/>
      <c r="D55" s="35"/>
      <c r="E55" s="35"/>
      <c r="F55" s="35"/>
      <c r="K55"/>
    </row>
    <row r="56" spans="2:27" x14ac:dyDescent="0.2">
      <c r="B56" s="90"/>
      <c r="C56" s="90"/>
      <c r="D56" s="90"/>
      <c r="E56" s="90"/>
      <c r="F56" s="90"/>
      <c r="G56" s="91"/>
      <c r="H56" s="91"/>
      <c r="I56" s="91"/>
      <c r="J56" s="91"/>
      <c r="K56" s="91"/>
      <c r="P56" s="39"/>
      <c r="Q56" s="39"/>
      <c r="R56" s="39"/>
      <c r="S56" s="39"/>
      <c r="T56" s="39"/>
      <c r="U56" s="39"/>
      <c r="V56" s="39"/>
      <c r="W56" s="39"/>
      <c r="X56" s="39"/>
      <c r="Y56" s="39"/>
      <c r="Z56" s="39"/>
    </row>
    <row r="57" spans="2:27" ht="12.75" customHeight="1" x14ac:dyDescent="0.2">
      <c r="B57" s="35">
        <f>B7</f>
        <v>0</v>
      </c>
      <c r="C57" s="92"/>
      <c r="D57" s="93"/>
      <c r="E57" s="93"/>
      <c r="F57" s="93"/>
      <c r="G57" s="94"/>
      <c r="H57" s="94"/>
      <c r="I57" s="94"/>
      <c r="J57" s="94"/>
      <c r="K57" s="94"/>
      <c r="L57" s="2"/>
      <c r="M57" s="2"/>
      <c r="N57" s="95"/>
      <c r="O57" s="96"/>
      <c r="P57" s="35" t="str">
        <f>B11</f>
        <v>SIN CÓNYUGE O COMPAÑERO A</v>
      </c>
      <c r="Q57" s="97"/>
      <c r="R57" s="97"/>
      <c r="S57" s="97"/>
      <c r="T57" s="97"/>
      <c r="U57" s="97"/>
      <c r="V57" s="97"/>
      <c r="W57" s="97"/>
      <c r="X57" s="97"/>
      <c r="Y57" s="97"/>
      <c r="Z57" s="97"/>
    </row>
    <row r="58" spans="2:27" x14ac:dyDescent="0.2">
      <c r="B58" s="376" t="s">
        <v>44</v>
      </c>
      <c r="C58" s="376"/>
      <c r="D58" s="377">
        <f>F9</f>
        <v>0</v>
      </c>
      <c r="E58" s="152"/>
      <c r="F58" s="152"/>
      <c r="G58" s="152"/>
      <c r="H58" s="98"/>
      <c r="I58" s="99"/>
      <c r="J58" s="99"/>
      <c r="K58" s="99"/>
      <c r="L58" s="2"/>
      <c r="M58" s="2"/>
      <c r="N58" s="2"/>
      <c r="O58" s="2"/>
      <c r="P58" s="376" t="s">
        <v>44</v>
      </c>
      <c r="Q58" s="376"/>
      <c r="R58" s="378" t="str">
        <f>C13</f>
        <v xml:space="preserve"> </v>
      </c>
      <c r="S58" s="379"/>
      <c r="T58" s="379"/>
      <c r="U58" s="379"/>
      <c r="V58" s="5"/>
      <c r="W58" s="99"/>
      <c r="X58" s="99"/>
      <c r="Y58" s="99"/>
      <c r="Z58" s="99"/>
    </row>
    <row r="59" spans="2:27" x14ac:dyDescent="0.2">
      <c r="B59" s="100"/>
      <c r="C59" s="100"/>
      <c r="D59" s="100"/>
      <c r="E59" s="100"/>
      <c r="F59" s="100"/>
      <c r="G59" s="99"/>
      <c r="H59" s="99"/>
      <c r="I59" s="99"/>
      <c r="J59" s="99"/>
      <c r="K59" s="99"/>
      <c r="L59" s="2"/>
      <c r="M59" s="2"/>
      <c r="N59" s="2"/>
      <c r="O59" s="2"/>
      <c r="P59" s="100"/>
      <c r="Q59" s="100"/>
      <c r="R59" s="100"/>
      <c r="S59" s="100"/>
      <c r="T59" s="100"/>
      <c r="U59" s="100"/>
      <c r="V59" s="99"/>
      <c r="W59" s="99"/>
      <c r="X59" s="99"/>
      <c r="Y59" s="99"/>
      <c r="Z59" s="99"/>
    </row>
    <row r="60" spans="2:27" x14ac:dyDescent="0.2">
      <c r="C60" s="383"/>
      <c r="D60" s="384"/>
      <c r="E60" s="385"/>
      <c r="K60"/>
      <c r="Q60" s="391"/>
      <c r="R60" s="392"/>
      <c r="S60" s="392"/>
      <c r="T60" s="393"/>
    </row>
    <row r="61" spans="2:27" x14ac:dyDescent="0.2">
      <c r="C61" s="386"/>
      <c r="D61" s="379"/>
      <c r="E61" s="387"/>
      <c r="K61"/>
      <c r="Q61" s="394"/>
      <c r="R61" s="375"/>
      <c r="S61" s="375"/>
      <c r="T61" s="395"/>
    </row>
    <row r="62" spans="2:27" x14ac:dyDescent="0.2">
      <c r="C62" s="386"/>
      <c r="D62" s="379"/>
      <c r="E62" s="387"/>
      <c r="K62"/>
      <c r="Q62" s="394"/>
      <c r="R62" s="375"/>
      <c r="S62" s="375"/>
      <c r="T62" s="395"/>
    </row>
    <row r="63" spans="2:27" x14ac:dyDescent="0.2">
      <c r="C63" s="386"/>
      <c r="D63" s="379"/>
      <c r="E63" s="387"/>
      <c r="K63"/>
      <c r="Q63" s="394"/>
      <c r="R63" s="375"/>
      <c r="S63" s="375"/>
      <c r="T63" s="395"/>
    </row>
    <row r="64" spans="2:27" x14ac:dyDescent="0.2">
      <c r="C64" s="388"/>
      <c r="D64" s="389"/>
      <c r="E64" s="390"/>
      <c r="K64"/>
      <c r="Q64" s="396"/>
      <c r="R64" s="397"/>
      <c r="S64" s="397"/>
      <c r="T64" s="398"/>
    </row>
    <row r="65" spans="3:19" x14ac:dyDescent="0.2">
      <c r="C65" s="374" t="s">
        <v>67</v>
      </c>
      <c r="D65" s="374"/>
      <c r="K65"/>
      <c r="Q65" s="374" t="s">
        <v>67</v>
      </c>
      <c r="R65" s="374"/>
      <c r="S65" s="375"/>
    </row>
    <row r="66" spans="3:19" ht="3.75" customHeight="1" x14ac:dyDescent="0.2">
      <c r="K66" s="83"/>
    </row>
    <row r="67" spans="3:19" x14ac:dyDescent="0.2">
      <c r="K67" s="83"/>
    </row>
    <row r="68" spans="3:19" x14ac:dyDescent="0.2">
      <c r="K68" s="83"/>
    </row>
    <row r="69" spans="3:19" x14ac:dyDescent="0.2">
      <c r="K69" s="83"/>
    </row>
    <row r="70" spans="3:19" x14ac:dyDescent="0.2">
      <c r="K70" s="83"/>
    </row>
  </sheetData>
  <sheetProtection algorithmName="SHA-512" hashValue="G4Hm6RX3cAyZZjAUW4VePtIGqI+9eECocsh7m88ZnvaSFZuWzyfg7AuZijsotLkPzapL/nFLhmBoba2g4e9Ymg==" saltValue="tEkNsnnlhhEgF32OvjJHQA==" spinCount="100000" sheet="1" selectLockedCells="1"/>
  <mergeCells count="59">
    <mergeCell ref="V17:W17"/>
    <mergeCell ref="Z17:AA17"/>
    <mergeCell ref="E32:S32"/>
    <mergeCell ref="D30:E30"/>
    <mergeCell ref="F30:J30"/>
    <mergeCell ref="K30:X30"/>
    <mergeCell ref="B18:AA18"/>
    <mergeCell ref="B20:AA20"/>
    <mergeCell ref="K17:T17"/>
    <mergeCell ref="B17:E17"/>
    <mergeCell ref="F17:G17"/>
    <mergeCell ref="T32:V32"/>
    <mergeCell ref="B5:E5"/>
    <mergeCell ref="Q7:AA7"/>
    <mergeCell ref="B7:P7"/>
    <mergeCell ref="R9:AA9"/>
    <mergeCell ref="L9:P9"/>
    <mergeCell ref="F9:H9"/>
    <mergeCell ref="C10:T10"/>
    <mergeCell ref="Z11:AA11"/>
    <mergeCell ref="V13:AA13"/>
    <mergeCell ref="L13:P13"/>
    <mergeCell ref="C13:H13"/>
    <mergeCell ref="B11:M11"/>
    <mergeCell ref="N11:Y11"/>
    <mergeCell ref="K1:AA1"/>
    <mergeCell ref="K2:AA2"/>
    <mergeCell ref="Y5:AA5"/>
    <mergeCell ref="K3:AA3"/>
    <mergeCell ref="F5:J5"/>
    <mergeCell ref="M5:X5"/>
    <mergeCell ref="B36:AA36"/>
    <mergeCell ref="B38:AA38"/>
    <mergeCell ref="B22:AA22"/>
    <mergeCell ref="B28:G28"/>
    <mergeCell ref="H28:R28"/>
    <mergeCell ref="S28:AA28"/>
    <mergeCell ref="T34:V34"/>
    <mergeCell ref="Y34:Z34"/>
    <mergeCell ref="B24:AA24"/>
    <mergeCell ref="B25:AA26"/>
    <mergeCell ref="B34:D34"/>
    <mergeCell ref="G34:J34"/>
    <mergeCell ref="M34:Q34"/>
    <mergeCell ref="Z30:AA30"/>
    <mergeCell ref="C32:D32"/>
    <mergeCell ref="B30:C30"/>
    <mergeCell ref="B40:AA43"/>
    <mergeCell ref="C65:D65"/>
    <mergeCell ref="Q65:S65"/>
    <mergeCell ref="B58:C58"/>
    <mergeCell ref="D58:G58"/>
    <mergeCell ref="P58:Q58"/>
    <mergeCell ref="R58:U58"/>
    <mergeCell ref="B45:AA45"/>
    <mergeCell ref="B47:AA47"/>
    <mergeCell ref="B49:AA49"/>
    <mergeCell ref="C60:E64"/>
    <mergeCell ref="Q60:T64"/>
  </mergeCells>
  <phoneticPr fontId="10" type="noConversion"/>
  <pageMargins left="0.51181102362204722" right="0.23622047244094491" top="0.39370078740157483" bottom="0.39370078740157483" header="0" footer="0"/>
  <pageSetup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0"/>
  <sheetViews>
    <sheetView showGridLines="0" view="pageBreakPreview" topLeftCell="A43" zoomScale="110" workbookViewId="0">
      <selection activeCell="B52" sqref="B52"/>
    </sheetView>
  </sheetViews>
  <sheetFormatPr baseColWidth="10" defaultRowHeight="12.75" x14ac:dyDescent="0.2"/>
  <cols>
    <col min="1" max="1" width="4.28515625" customWidth="1"/>
    <col min="2" max="2" width="4.42578125" customWidth="1"/>
    <col min="7" max="7" width="14.28515625" customWidth="1"/>
    <col min="10" max="10" width="13.5703125" bestFit="1" customWidth="1"/>
    <col min="11" max="11" width="12.42578125" customWidth="1"/>
    <col min="12" max="12" width="12.28515625" customWidth="1"/>
    <col min="13" max="13" width="20.85546875" customWidth="1"/>
  </cols>
  <sheetData>
    <row r="2" spans="3:13" ht="16.5" thickBot="1" x14ac:dyDescent="0.3">
      <c r="C2" s="448" t="s">
        <v>314</v>
      </c>
      <c r="D2" s="449"/>
      <c r="E2" s="449"/>
      <c r="F2" s="449"/>
      <c r="G2" s="449"/>
      <c r="H2" s="449"/>
      <c r="I2" s="449"/>
      <c r="J2" s="449"/>
      <c r="K2" s="449"/>
      <c r="L2" s="449"/>
      <c r="M2" s="449"/>
    </row>
    <row r="3" spans="3:13" ht="13.5" thickBot="1" x14ac:dyDescent="0.25">
      <c r="C3" s="445" t="s">
        <v>71</v>
      </c>
      <c r="D3" s="442"/>
      <c r="E3" s="442"/>
      <c r="F3" s="442"/>
      <c r="G3" s="442"/>
      <c r="H3" s="450" t="s">
        <v>315</v>
      </c>
      <c r="I3" s="451"/>
      <c r="J3" s="451"/>
      <c r="K3" s="451"/>
      <c r="L3" s="451"/>
      <c r="M3" s="451"/>
    </row>
    <row r="4" spans="3:13" ht="13.5" thickBot="1" x14ac:dyDescent="0.25">
      <c r="C4" s="445" t="s">
        <v>72</v>
      </c>
      <c r="D4" s="442"/>
      <c r="E4" s="7"/>
      <c r="F4" s="7"/>
      <c r="G4" s="7"/>
      <c r="H4" s="450" t="s">
        <v>135</v>
      </c>
      <c r="I4" s="451"/>
      <c r="J4" s="451"/>
      <c r="K4" s="451"/>
      <c r="L4" s="8" t="s">
        <v>74</v>
      </c>
      <c r="M4" s="8" t="s">
        <v>136</v>
      </c>
    </row>
    <row r="5" spans="3:13" ht="13.5" thickBot="1" x14ac:dyDescent="0.25">
      <c r="C5" s="445" t="s">
        <v>73</v>
      </c>
      <c r="D5" s="442"/>
      <c r="E5" s="442"/>
      <c r="F5" s="442"/>
      <c r="G5" s="442"/>
      <c r="H5" s="452" t="s">
        <v>319</v>
      </c>
      <c r="I5" s="451"/>
      <c r="J5" s="451"/>
      <c r="K5" s="451"/>
      <c r="L5" s="9">
        <v>90</v>
      </c>
      <c r="M5" s="33">
        <f>+K18*L5</f>
        <v>157581450</v>
      </c>
    </row>
    <row r="6" spans="3:13" ht="13.5" thickBot="1" x14ac:dyDescent="0.25">
      <c r="C6" s="445" t="s">
        <v>75</v>
      </c>
      <c r="D6" s="442"/>
      <c r="E6" s="442"/>
      <c r="F6" s="442"/>
      <c r="G6" s="442"/>
      <c r="H6" s="452" t="s">
        <v>320</v>
      </c>
      <c r="I6" s="451"/>
      <c r="J6" s="451"/>
      <c r="K6" s="451"/>
      <c r="L6" s="9">
        <v>135</v>
      </c>
      <c r="M6" s="33">
        <f>+K18*L6</f>
        <v>236372175</v>
      </c>
    </row>
    <row r="7" spans="3:13" x14ac:dyDescent="0.2">
      <c r="C7" s="445" t="s">
        <v>76</v>
      </c>
      <c r="D7" s="442"/>
      <c r="E7" s="442"/>
      <c r="F7" s="442"/>
      <c r="G7" s="442"/>
      <c r="H7" s="459" t="s">
        <v>270</v>
      </c>
      <c r="I7" s="460"/>
      <c r="J7" s="460"/>
      <c r="K7" s="460"/>
      <c r="L7" s="463">
        <v>150</v>
      </c>
      <c r="M7" s="466">
        <f>+K18*L7</f>
        <v>262635750</v>
      </c>
    </row>
    <row r="8" spans="3:13" x14ac:dyDescent="0.2">
      <c r="C8" s="445" t="s">
        <v>239</v>
      </c>
      <c r="D8" s="442"/>
      <c r="E8" s="442"/>
      <c r="F8" s="442"/>
      <c r="G8" s="442"/>
      <c r="H8" s="461" t="s">
        <v>269</v>
      </c>
      <c r="I8" s="402"/>
      <c r="J8" s="402"/>
      <c r="K8" s="462"/>
      <c r="L8" s="464"/>
      <c r="M8" s="467"/>
    </row>
    <row r="9" spans="3:13" ht="13.5" thickBot="1" x14ac:dyDescent="0.25">
      <c r="C9" s="447" t="s">
        <v>240</v>
      </c>
      <c r="D9" s="442"/>
      <c r="E9" s="442"/>
      <c r="F9" s="442"/>
      <c r="G9" s="442"/>
      <c r="H9" s="468" t="s">
        <v>301</v>
      </c>
      <c r="I9" s="469"/>
      <c r="J9" s="469"/>
      <c r="K9" s="470"/>
      <c r="L9" s="465"/>
      <c r="M9" s="456"/>
    </row>
    <row r="10" spans="3:13" x14ac:dyDescent="0.2">
      <c r="C10" s="447" t="s">
        <v>272</v>
      </c>
      <c r="D10" s="442"/>
      <c r="E10" s="442"/>
      <c r="F10" s="442"/>
      <c r="G10" s="442"/>
      <c r="H10" s="125"/>
      <c r="I10" s="124"/>
      <c r="J10" s="124"/>
      <c r="K10" s="124"/>
      <c r="L10" s="5"/>
      <c r="M10" s="5"/>
    </row>
    <row r="11" spans="3:13" x14ac:dyDescent="0.2">
      <c r="C11" s="445" t="s">
        <v>271</v>
      </c>
      <c r="D11" s="442"/>
      <c r="E11" s="442"/>
      <c r="F11" s="442"/>
      <c r="G11" s="442"/>
      <c r="H11" s="125"/>
      <c r="I11" s="124"/>
      <c r="J11" s="124"/>
      <c r="K11" s="124"/>
      <c r="L11" s="5"/>
      <c r="M11" s="5"/>
    </row>
    <row r="12" spans="3:13" ht="13.5" thickBot="1" x14ac:dyDescent="0.25">
      <c r="C12" t="s">
        <v>130</v>
      </c>
    </row>
    <row r="13" spans="3:13" x14ac:dyDescent="0.2">
      <c r="H13" s="453" t="s">
        <v>134</v>
      </c>
      <c r="I13" s="454"/>
      <c r="J13" s="454"/>
      <c r="K13" s="454"/>
      <c r="L13" s="454"/>
      <c r="M13" s="455"/>
    </row>
    <row r="14" spans="3:13" ht="13.5" thickBot="1" x14ac:dyDescent="0.25">
      <c r="C14" s="445" t="s">
        <v>77</v>
      </c>
      <c r="D14" s="442"/>
      <c r="E14" s="442"/>
      <c r="F14" s="442"/>
      <c r="G14" s="442"/>
      <c r="H14" s="456"/>
      <c r="I14" s="457"/>
      <c r="J14" s="457"/>
      <c r="K14" s="457"/>
      <c r="L14" s="457"/>
      <c r="M14" s="458"/>
    </row>
    <row r="15" spans="3:13" ht="13.5" thickBot="1" x14ac:dyDescent="0.25">
      <c r="C15" s="446" t="s">
        <v>78</v>
      </c>
      <c r="D15" s="447"/>
      <c r="E15" s="447" t="s">
        <v>90</v>
      </c>
      <c r="F15" s="442"/>
      <c r="H15" s="450" t="s">
        <v>135</v>
      </c>
      <c r="I15" s="451"/>
      <c r="J15" s="451"/>
      <c r="K15" s="451"/>
      <c r="L15" s="8" t="s">
        <v>74</v>
      </c>
      <c r="M15" s="8" t="s">
        <v>136</v>
      </c>
    </row>
    <row r="16" spans="3:13" ht="13.5" thickBot="1" x14ac:dyDescent="0.25">
      <c r="C16" s="446" t="s">
        <v>81</v>
      </c>
      <c r="D16" s="447"/>
      <c r="E16" s="447" t="s">
        <v>79</v>
      </c>
      <c r="F16" s="442"/>
      <c r="G16" s="442"/>
      <c r="H16" s="471" t="s">
        <v>80</v>
      </c>
      <c r="I16" s="451"/>
      <c r="J16" s="451"/>
      <c r="K16" s="451"/>
      <c r="L16" s="9">
        <v>18</v>
      </c>
      <c r="M16" s="33">
        <f>+K18*L16</f>
        <v>31516290</v>
      </c>
    </row>
    <row r="17" spans="3:13" ht="13.5" thickBot="1" x14ac:dyDescent="0.25">
      <c r="C17" s="446" t="s">
        <v>83</v>
      </c>
      <c r="D17" s="447"/>
      <c r="E17" s="447" t="s">
        <v>84</v>
      </c>
      <c r="F17" s="442"/>
      <c r="G17" s="442"/>
      <c r="H17" s="471" t="s">
        <v>82</v>
      </c>
      <c r="I17" s="451"/>
      <c r="J17" s="451"/>
      <c r="K17" s="451"/>
      <c r="L17" s="15">
        <v>18</v>
      </c>
      <c r="M17" s="33">
        <f>+L17*K18</f>
        <v>31516290</v>
      </c>
    </row>
    <row r="18" spans="3:13" ht="13.5" thickBot="1" x14ac:dyDescent="0.25">
      <c r="C18" s="446" t="s">
        <v>85</v>
      </c>
      <c r="D18" s="447"/>
      <c r="E18" s="447" t="s">
        <v>87</v>
      </c>
      <c r="F18" s="442"/>
      <c r="G18" s="442"/>
      <c r="H18" s="472" t="s">
        <v>316</v>
      </c>
      <c r="I18" s="472"/>
      <c r="J18" s="472"/>
      <c r="K18" s="32">
        <v>1750905</v>
      </c>
    </row>
    <row r="19" spans="3:13" ht="13.5" thickBot="1" x14ac:dyDescent="0.25">
      <c r="C19" s="446" t="s">
        <v>86</v>
      </c>
      <c r="D19" s="447"/>
      <c r="E19" s="447" t="s">
        <v>91</v>
      </c>
      <c r="F19" s="442"/>
      <c r="G19" s="442"/>
      <c r="H19" s="123"/>
    </row>
    <row r="20" spans="3:13" ht="20.25" customHeight="1" x14ac:dyDescent="0.2">
      <c r="C20" s="7"/>
      <c r="D20" s="7"/>
      <c r="E20" s="139" t="s">
        <v>317</v>
      </c>
      <c r="F20" s="7"/>
      <c r="G20" s="7"/>
      <c r="H20" s="479" t="s">
        <v>129</v>
      </c>
      <c r="I20" s="480"/>
      <c r="J20" s="480"/>
      <c r="K20" s="480"/>
      <c r="L20" s="480"/>
      <c r="M20" s="481"/>
    </row>
    <row r="21" spans="3:13" ht="13.5" thickBot="1" x14ac:dyDescent="0.25">
      <c r="C21" s="445" t="s">
        <v>253</v>
      </c>
      <c r="D21" s="442"/>
      <c r="E21" s="442"/>
      <c r="F21" s="442"/>
      <c r="G21" s="475"/>
      <c r="H21" s="456"/>
      <c r="I21" s="457"/>
      <c r="J21" s="457"/>
      <c r="K21" s="457"/>
      <c r="L21" s="457"/>
      <c r="M21" s="458"/>
    </row>
    <row r="22" spans="3:13" ht="13.5" thickBot="1" x14ac:dyDescent="0.25">
      <c r="C22" s="447" t="s">
        <v>97</v>
      </c>
      <c r="D22" s="442"/>
      <c r="E22" s="442"/>
      <c r="F22" s="442"/>
      <c r="G22" s="475"/>
      <c r="H22" s="473" t="s">
        <v>137</v>
      </c>
      <c r="I22" s="474"/>
      <c r="J22" s="473" t="s">
        <v>68</v>
      </c>
      <c r="K22" s="474"/>
      <c r="L22" s="482" t="s">
        <v>88</v>
      </c>
      <c r="M22" s="485" t="s">
        <v>89</v>
      </c>
    </row>
    <row r="23" spans="3:13" ht="13.5" thickBot="1" x14ac:dyDescent="0.25">
      <c r="D23" s="7"/>
      <c r="F23" s="7"/>
      <c r="G23" s="120"/>
      <c r="H23" s="473" t="s">
        <v>92</v>
      </c>
      <c r="I23" s="474"/>
      <c r="J23" s="493" t="s">
        <v>93</v>
      </c>
      <c r="K23" s="494"/>
      <c r="L23" s="483"/>
      <c r="M23" s="486"/>
    </row>
    <row r="24" spans="3:13" ht="13.5" thickBot="1" x14ac:dyDescent="0.25">
      <c r="C24" s="10" t="s">
        <v>241</v>
      </c>
      <c r="E24" s="107" t="s">
        <v>242</v>
      </c>
      <c r="F24" s="105"/>
      <c r="G24" s="121"/>
      <c r="H24" s="17" t="s">
        <v>94</v>
      </c>
      <c r="I24" s="17" t="s">
        <v>95</v>
      </c>
      <c r="J24" s="17" t="s">
        <v>94</v>
      </c>
      <c r="K24" s="17" t="s">
        <v>95</v>
      </c>
      <c r="L24" s="484"/>
      <c r="M24" s="487"/>
    </row>
    <row r="25" spans="3:13" ht="13.5" thickBot="1" x14ac:dyDescent="0.25">
      <c r="C25" s="445" t="s">
        <v>99</v>
      </c>
      <c r="D25" s="442"/>
      <c r="E25" s="106" t="s">
        <v>98</v>
      </c>
      <c r="G25" s="122"/>
      <c r="H25" s="477" t="s">
        <v>96</v>
      </c>
      <c r="I25" s="478">
        <v>2</v>
      </c>
      <c r="J25" s="490">
        <v>0</v>
      </c>
      <c r="K25" s="492">
        <f>+K18*I25</f>
        <v>3501810</v>
      </c>
      <c r="L25" s="488">
        <v>30</v>
      </c>
      <c r="M25" s="489">
        <f>+K18*L25</f>
        <v>52527150</v>
      </c>
    </row>
    <row r="26" spans="3:13" ht="13.5" thickBot="1" x14ac:dyDescent="0.25">
      <c r="C26" s="445" t="s">
        <v>101</v>
      </c>
      <c r="D26" s="442"/>
      <c r="E26" s="476" t="s">
        <v>100</v>
      </c>
      <c r="F26" s="442"/>
      <c r="G26" s="475"/>
      <c r="H26" s="477"/>
      <c r="I26" s="478"/>
      <c r="J26" s="491"/>
      <c r="K26" s="492"/>
      <c r="L26" s="488"/>
      <c r="M26" s="489"/>
    </row>
    <row r="27" spans="3:13" ht="13.5" thickBot="1" x14ac:dyDescent="0.25">
      <c r="C27" s="445" t="s">
        <v>104</v>
      </c>
      <c r="D27" s="442"/>
      <c r="E27" s="476" t="s">
        <v>102</v>
      </c>
      <c r="F27" s="442"/>
      <c r="G27" s="442"/>
      <c r="H27" s="514" t="s">
        <v>127</v>
      </c>
      <c r="I27" s="478">
        <v>4</v>
      </c>
      <c r="J27" s="489">
        <f>+K25+1</f>
        <v>3501811</v>
      </c>
      <c r="K27" s="492">
        <f>+K18*I27</f>
        <v>7003620</v>
      </c>
      <c r="L27" s="488">
        <v>20</v>
      </c>
      <c r="M27" s="489">
        <f>+K18*L27</f>
        <v>35018100</v>
      </c>
    </row>
    <row r="28" spans="3:13" ht="13.5" thickBot="1" x14ac:dyDescent="0.25">
      <c r="C28" s="513" t="s">
        <v>287</v>
      </c>
      <c r="D28" s="511"/>
      <c r="E28" s="510" t="s">
        <v>103</v>
      </c>
      <c r="F28" s="511"/>
      <c r="G28" s="511"/>
      <c r="H28" s="514"/>
      <c r="I28" s="478"/>
      <c r="J28" s="492"/>
      <c r="K28" s="492"/>
      <c r="L28" s="488"/>
      <c r="M28" s="489"/>
    </row>
    <row r="29" spans="3:13" x14ac:dyDescent="0.2">
      <c r="C29" s="442" t="s">
        <v>281</v>
      </c>
      <c r="D29" s="442"/>
      <c r="E29" s="476" t="s">
        <v>105</v>
      </c>
      <c r="F29" s="442"/>
      <c r="G29" s="512"/>
      <c r="H29" s="445" t="s">
        <v>106</v>
      </c>
      <c r="I29" s="442"/>
      <c r="J29" s="442"/>
      <c r="K29" s="442"/>
      <c r="L29" s="442"/>
      <c r="M29" s="442"/>
    </row>
    <row r="30" spans="3:13" x14ac:dyDescent="0.2">
      <c r="C30" s="442"/>
      <c r="D30" s="442"/>
      <c r="E30" s="516" t="s">
        <v>282</v>
      </c>
      <c r="F30" s="389"/>
      <c r="G30" s="390"/>
      <c r="H30" s="445" t="s">
        <v>131</v>
      </c>
      <c r="I30" s="442"/>
      <c r="J30" s="442"/>
      <c r="K30" s="442"/>
      <c r="L30" s="442"/>
      <c r="M30" s="379"/>
    </row>
    <row r="31" spans="3:13" x14ac:dyDescent="0.2">
      <c r="C31" s="508" t="s">
        <v>236</v>
      </c>
      <c r="D31" s="509"/>
    </row>
    <row r="32" spans="3:13" x14ac:dyDescent="0.2">
      <c r="C32" s="509" t="s">
        <v>283</v>
      </c>
      <c r="D32" s="517"/>
      <c r="E32" s="517"/>
      <c r="F32" s="517"/>
      <c r="G32" s="517"/>
      <c r="H32" s="517"/>
      <c r="I32" s="517"/>
      <c r="J32" s="517"/>
      <c r="K32" s="517"/>
      <c r="L32" s="517"/>
      <c r="M32" s="517"/>
    </row>
    <row r="33" spans="2:13" x14ac:dyDescent="0.2">
      <c r="C33" s="445" t="s">
        <v>254</v>
      </c>
      <c r="D33" s="442"/>
      <c r="E33" s="442"/>
      <c r="F33" s="442"/>
      <c r="G33" s="442"/>
      <c r="H33" s="515"/>
      <c r="I33" s="379"/>
      <c r="J33" s="379"/>
      <c r="K33" s="379"/>
      <c r="L33" s="379"/>
    </row>
    <row r="34" spans="2:13" x14ac:dyDescent="0.2">
      <c r="C34" s="12" t="s">
        <v>107</v>
      </c>
      <c r="D34" s="447" t="s">
        <v>108</v>
      </c>
      <c r="E34" s="442"/>
      <c r="F34" s="442"/>
      <c r="G34" s="442"/>
      <c r="H34" s="447" t="s">
        <v>268</v>
      </c>
      <c r="I34" s="442"/>
      <c r="J34" s="442"/>
      <c r="K34" s="442"/>
      <c r="L34" s="442"/>
      <c r="M34" s="379"/>
    </row>
    <row r="35" spans="2:13" x14ac:dyDescent="0.2">
      <c r="C35" s="12" t="s">
        <v>109</v>
      </c>
      <c r="D35" s="447" t="s">
        <v>110</v>
      </c>
      <c r="E35" s="442"/>
      <c r="F35" s="442"/>
      <c r="G35" s="442"/>
      <c r="H35" s="12" t="s">
        <v>111</v>
      </c>
      <c r="I35" s="11" t="s">
        <v>112</v>
      </c>
      <c r="J35" s="12" t="s">
        <v>113</v>
      </c>
      <c r="K35" s="11" t="s">
        <v>114</v>
      </c>
      <c r="L35" s="7"/>
    </row>
    <row r="36" spans="2:13" x14ac:dyDescent="0.2">
      <c r="C36" s="12" t="s">
        <v>231</v>
      </c>
      <c r="D36" s="447" t="s">
        <v>232</v>
      </c>
      <c r="E36" s="442"/>
      <c r="F36" s="442"/>
      <c r="G36" s="442"/>
      <c r="H36" s="12" t="s">
        <v>115</v>
      </c>
      <c r="I36" s="11" t="s">
        <v>116</v>
      </c>
      <c r="J36" s="12" t="s">
        <v>117</v>
      </c>
      <c r="K36" s="11" t="s">
        <v>118</v>
      </c>
      <c r="L36" s="7"/>
    </row>
    <row r="37" spans="2:13" x14ac:dyDescent="0.2">
      <c r="C37" s="7"/>
      <c r="D37" s="7"/>
      <c r="E37" s="7"/>
      <c r="F37" s="7"/>
      <c r="G37" s="7"/>
      <c r="H37" s="10" t="s">
        <v>119</v>
      </c>
      <c r="I37" s="7" t="s">
        <v>120</v>
      </c>
      <c r="J37" s="10" t="s">
        <v>121</v>
      </c>
      <c r="K37" s="7" t="s">
        <v>122</v>
      </c>
      <c r="L37" s="7"/>
    </row>
    <row r="38" spans="2:13" x14ac:dyDescent="0.2">
      <c r="C38" s="445" t="s">
        <v>255</v>
      </c>
      <c r="D38" s="442"/>
      <c r="E38" s="442"/>
      <c r="F38" s="442"/>
      <c r="G38" s="442"/>
      <c r="I38" s="13" t="s">
        <v>123</v>
      </c>
    </row>
    <row r="39" spans="2:13" x14ac:dyDescent="0.2">
      <c r="C39" s="12" t="s">
        <v>124</v>
      </c>
      <c r="D39" s="12" t="s">
        <v>125</v>
      </c>
      <c r="E39" s="447" t="s">
        <v>230</v>
      </c>
      <c r="F39" s="379"/>
      <c r="G39" s="7"/>
    </row>
    <row r="40" spans="2:13" ht="4.5" customHeight="1" x14ac:dyDescent="0.2"/>
    <row r="41" spans="2:13" ht="15.75" x14ac:dyDescent="0.25">
      <c r="C41" s="448" t="s">
        <v>237</v>
      </c>
      <c r="D41" s="449"/>
      <c r="E41" s="449"/>
      <c r="F41" s="449"/>
      <c r="G41" s="449"/>
      <c r="H41" s="449"/>
      <c r="I41" s="449"/>
      <c r="J41" s="449"/>
      <c r="K41" s="449"/>
      <c r="L41" s="449"/>
      <c r="M41" s="449"/>
    </row>
    <row r="42" spans="2:13" x14ac:dyDescent="0.2">
      <c r="C42" s="495" t="s">
        <v>238</v>
      </c>
      <c r="D42" s="496"/>
      <c r="E42" s="496"/>
      <c r="F42" s="496"/>
      <c r="G42" s="496"/>
      <c r="H42" s="496"/>
      <c r="I42" s="496"/>
      <c r="J42" s="496"/>
      <c r="K42" s="496"/>
      <c r="L42" s="496"/>
      <c r="M42" s="496"/>
    </row>
    <row r="43" spans="2:13" ht="15.75" x14ac:dyDescent="0.2">
      <c r="B43" s="14"/>
      <c r="C43" s="497" t="s">
        <v>284</v>
      </c>
      <c r="D43" s="498"/>
      <c r="E43" s="498"/>
      <c r="F43" s="498"/>
      <c r="G43" s="498"/>
      <c r="H43" s="498"/>
      <c r="I43" s="498"/>
      <c r="J43" s="498"/>
      <c r="K43" s="498"/>
      <c r="L43" s="498"/>
      <c r="M43" s="498"/>
    </row>
    <row r="44" spans="2:13" ht="15.75" x14ac:dyDescent="0.2">
      <c r="B44" s="14"/>
      <c r="C44" s="497" t="s">
        <v>256</v>
      </c>
      <c r="D44" s="498"/>
      <c r="E44" s="498"/>
      <c r="F44" s="498"/>
      <c r="G44" s="498"/>
      <c r="H44" s="498"/>
      <c r="I44" s="498"/>
      <c r="J44" s="498"/>
      <c r="K44" s="498"/>
      <c r="L44" s="498"/>
      <c r="M44" s="498"/>
    </row>
    <row r="45" spans="2:13" ht="15.75" x14ac:dyDescent="0.2">
      <c r="B45" s="14"/>
      <c r="C45" s="507" t="s">
        <v>257</v>
      </c>
      <c r="D45" s="498"/>
      <c r="E45" s="498"/>
      <c r="F45" s="498"/>
      <c r="G45" s="498"/>
      <c r="H45" s="498"/>
      <c r="I45" s="498"/>
      <c r="J45" s="498"/>
      <c r="K45" s="498"/>
      <c r="L45" s="498"/>
      <c r="M45" s="498"/>
    </row>
    <row r="46" spans="2:13" ht="28.5" customHeight="1" x14ac:dyDescent="0.2">
      <c r="B46" s="14"/>
      <c r="C46" s="504" t="s">
        <v>288</v>
      </c>
      <c r="D46" s="505"/>
      <c r="E46" s="505"/>
      <c r="F46" s="505"/>
      <c r="G46" s="505"/>
      <c r="H46" s="505"/>
      <c r="I46" s="505"/>
      <c r="J46" s="505"/>
      <c r="K46" s="505"/>
      <c r="L46" s="505"/>
      <c r="M46" s="506"/>
    </row>
    <row r="47" spans="2:13" ht="15.75" customHeight="1" x14ac:dyDescent="0.2">
      <c r="B47" s="14"/>
      <c r="C47" s="504" t="s">
        <v>247</v>
      </c>
      <c r="D47" s="182"/>
      <c r="E47" s="182"/>
      <c r="F47" s="182"/>
      <c r="G47" s="182"/>
      <c r="H47" s="182"/>
      <c r="I47" s="182"/>
      <c r="J47" s="182"/>
      <c r="K47" s="182"/>
      <c r="L47" s="182"/>
      <c r="M47" s="207"/>
    </row>
    <row r="48" spans="2:13" ht="27" customHeight="1" x14ac:dyDescent="0.2">
      <c r="B48" s="14"/>
      <c r="C48" s="443" t="s">
        <v>243</v>
      </c>
      <c r="D48" s="444"/>
      <c r="E48" s="444"/>
      <c r="F48" s="444"/>
      <c r="G48" s="444"/>
      <c r="H48" s="444"/>
      <c r="I48" s="444"/>
      <c r="J48" s="444"/>
      <c r="K48" s="444"/>
      <c r="L48" s="444"/>
      <c r="M48" s="444"/>
    </row>
    <row r="49" spans="2:13" ht="27" customHeight="1" x14ac:dyDescent="0.2">
      <c r="B49" s="14"/>
      <c r="C49" s="443" t="s">
        <v>318</v>
      </c>
      <c r="D49" s="444"/>
      <c r="E49" s="444"/>
      <c r="F49" s="444"/>
      <c r="G49" s="444"/>
      <c r="H49" s="444"/>
      <c r="I49" s="444"/>
      <c r="J49" s="444"/>
      <c r="K49" s="444"/>
      <c r="L49" s="444"/>
      <c r="M49" s="444"/>
    </row>
    <row r="50" spans="2:13" ht="14.25" customHeight="1" x14ac:dyDescent="0.2">
      <c r="B50" s="14"/>
      <c r="C50" s="443" t="s">
        <v>248</v>
      </c>
      <c r="D50" s="444"/>
      <c r="E50" s="444"/>
      <c r="F50" s="444"/>
      <c r="G50" s="444"/>
      <c r="H50" s="444"/>
      <c r="I50" s="444"/>
      <c r="J50" s="444"/>
      <c r="K50" s="444"/>
      <c r="L50" s="444"/>
      <c r="M50" s="444"/>
    </row>
    <row r="51" spans="2:13" ht="14.25" customHeight="1" x14ac:dyDescent="0.2">
      <c r="B51" s="14"/>
      <c r="C51" s="443" t="s">
        <v>311</v>
      </c>
      <c r="D51" s="444"/>
      <c r="E51" s="444"/>
      <c r="F51" s="444"/>
      <c r="G51" s="444"/>
      <c r="H51" s="444"/>
      <c r="I51" s="444"/>
      <c r="J51" s="444"/>
      <c r="K51" s="444"/>
      <c r="L51" s="444"/>
      <c r="M51" s="444"/>
    </row>
    <row r="52" spans="2:13" ht="14.25" customHeight="1" x14ac:dyDescent="0.2">
      <c r="B52" s="14"/>
      <c r="C52" s="443" t="s">
        <v>323</v>
      </c>
      <c r="D52" s="444"/>
      <c r="E52" s="444"/>
      <c r="F52" s="444"/>
      <c r="G52" s="444"/>
      <c r="H52" s="444"/>
      <c r="I52" s="444"/>
      <c r="J52" s="444"/>
      <c r="K52" s="444"/>
      <c r="L52" s="444"/>
      <c r="M52" s="444"/>
    </row>
    <row r="53" spans="2:13" ht="27" customHeight="1" x14ac:dyDescent="0.2">
      <c r="B53" s="14"/>
      <c r="C53" s="443" t="s">
        <v>296</v>
      </c>
      <c r="D53" s="444"/>
      <c r="E53" s="444"/>
      <c r="F53" s="444"/>
      <c r="G53" s="444"/>
      <c r="H53" s="444"/>
      <c r="I53" s="444"/>
      <c r="J53" s="444"/>
      <c r="K53" s="444"/>
      <c r="L53" s="444"/>
      <c r="M53" s="444"/>
    </row>
    <row r="54" spans="2:13" ht="53.25" customHeight="1" x14ac:dyDescent="0.2">
      <c r="B54" s="14"/>
      <c r="C54" s="443" t="s">
        <v>305</v>
      </c>
      <c r="D54" s="444"/>
      <c r="E54" s="444"/>
      <c r="F54" s="444"/>
      <c r="G54" s="444"/>
      <c r="H54" s="444"/>
      <c r="I54" s="444"/>
      <c r="J54" s="444"/>
      <c r="K54" s="444"/>
      <c r="L54" s="444"/>
      <c r="M54" s="444"/>
    </row>
    <row r="55" spans="2:13" ht="27.75" customHeight="1" x14ac:dyDescent="0.2">
      <c r="B55" s="14"/>
      <c r="C55" s="443" t="s">
        <v>291</v>
      </c>
      <c r="D55" s="444"/>
      <c r="E55" s="444"/>
      <c r="F55" s="444"/>
      <c r="G55" s="444"/>
      <c r="H55" s="444"/>
      <c r="I55" s="444"/>
      <c r="J55" s="444"/>
      <c r="K55" s="444"/>
      <c r="L55" s="444"/>
      <c r="M55" s="444"/>
    </row>
    <row r="56" spans="2:13" ht="27" customHeight="1" x14ac:dyDescent="0.2">
      <c r="B56" s="14"/>
      <c r="C56" s="443" t="s">
        <v>290</v>
      </c>
      <c r="D56" s="444"/>
      <c r="E56" s="444"/>
      <c r="F56" s="444"/>
      <c r="G56" s="444"/>
      <c r="H56" s="444"/>
      <c r="I56" s="444"/>
      <c r="J56" s="444"/>
      <c r="K56" s="444"/>
      <c r="L56" s="444"/>
      <c r="M56" s="444"/>
    </row>
    <row r="57" spans="2:13" ht="27.75" customHeight="1" x14ac:dyDescent="0.2">
      <c r="B57" s="14"/>
      <c r="C57" s="443" t="s">
        <v>289</v>
      </c>
      <c r="D57" s="444"/>
      <c r="E57" s="444"/>
      <c r="F57" s="444"/>
      <c r="G57" s="444"/>
      <c r="H57" s="444"/>
      <c r="I57" s="444"/>
      <c r="J57" s="444"/>
      <c r="K57" s="444"/>
      <c r="L57" s="444"/>
      <c r="M57" s="444"/>
    </row>
    <row r="58" spans="2:13" ht="27.75" customHeight="1" x14ac:dyDescent="0.2">
      <c r="B58" s="14"/>
      <c r="C58" s="443" t="s">
        <v>306</v>
      </c>
      <c r="D58" s="444"/>
      <c r="E58" s="444"/>
      <c r="F58" s="444"/>
      <c r="G58" s="444"/>
      <c r="H58" s="444"/>
      <c r="I58" s="444"/>
      <c r="J58" s="444"/>
      <c r="K58" s="444"/>
      <c r="L58" s="444"/>
      <c r="M58" s="444"/>
    </row>
    <row r="59" spans="2:13" ht="27" customHeight="1" x14ac:dyDescent="0.2">
      <c r="B59" s="14"/>
      <c r="C59" s="443" t="s">
        <v>292</v>
      </c>
      <c r="D59" s="444"/>
      <c r="E59" s="444"/>
      <c r="F59" s="444"/>
      <c r="G59" s="444"/>
      <c r="H59" s="444"/>
      <c r="I59" s="444"/>
      <c r="J59" s="444"/>
      <c r="K59" s="444"/>
      <c r="L59" s="444"/>
      <c r="M59" s="444"/>
    </row>
    <row r="60" spans="2:13" ht="39" customHeight="1" x14ac:dyDescent="0.2">
      <c r="B60" s="14"/>
      <c r="C60" s="443" t="s">
        <v>293</v>
      </c>
      <c r="D60" s="444"/>
      <c r="E60" s="444"/>
      <c r="F60" s="444"/>
      <c r="G60" s="444"/>
      <c r="H60" s="444"/>
      <c r="I60" s="444"/>
      <c r="J60" s="444"/>
      <c r="K60" s="444"/>
      <c r="L60" s="444"/>
      <c r="M60" s="444"/>
    </row>
    <row r="61" spans="2:13" ht="50.25" customHeight="1" x14ac:dyDescent="0.2">
      <c r="B61" s="14"/>
      <c r="C61" s="443" t="s">
        <v>322</v>
      </c>
      <c r="D61" s="444"/>
      <c r="E61" s="444"/>
      <c r="F61" s="444"/>
      <c r="G61" s="444"/>
      <c r="H61" s="444"/>
      <c r="I61" s="444"/>
      <c r="J61" s="444"/>
      <c r="K61" s="444"/>
      <c r="L61" s="444"/>
      <c r="M61" s="444"/>
    </row>
    <row r="62" spans="2:13" ht="39" customHeight="1" x14ac:dyDescent="0.2">
      <c r="B62" s="14"/>
      <c r="C62" s="443" t="s">
        <v>299</v>
      </c>
      <c r="D62" s="444"/>
      <c r="E62" s="444"/>
      <c r="F62" s="444"/>
      <c r="G62" s="444"/>
      <c r="H62" s="444"/>
      <c r="I62" s="444"/>
      <c r="J62" s="444"/>
      <c r="K62" s="444"/>
      <c r="L62" s="444"/>
      <c r="M62" s="444"/>
    </row>
    <row r="63" spans="2:13" ht="54.75" customHeight="1" x14ac:dyDescent="0.2">
      <c r="B63" s="14"/>
      <c r="C63" s="443" t="s">
        <v>300</v>
      </c>
      <c r="D63" s="444"/>
      <c r="E63" s="444"/>
      <c r="F63" s="444"/>
      <c r="G63" s="444"/>
      <c r="H63" s="444"/>
      <c r="I63" s="444"/>
      <c r="J63" s="444"/>
      <c r="K63" s="444"/>
      <c r="L63" s="444"/>
      <c r="M63" s="444"/>
    </row>
    <row r="64" spans="2:13" ht="17.25" customHeight="1" x14ac:dyDescent="0.2">
      <c r="B64" s="14"/>
      <c r="C64" s="501" t="s">
        <v>234</v>
      </c>
      <c r="D64" s="502"/>
      <c r="E64" s="502"/>
      <c r="F64" s="502"/>
      <c r="G64" s="502"/>
      <c r="H64" s="502"/>
      <c r="I64" s="502"/>
      <c r="J64" s="502"/>
      <c r="K64" s="502"/>
      <c r="L64" s="502"/>
      <c r="M64" s="503"/>
    </row>
    <row r="65" spans="2:13" ht="63" customHeight="1" x14ac:dyDescent="0.2">
      <c r="B65" s="14"/>
      <c r="C65" s="443" t="s">
        <v>294</v>
      </c>
      <c r="D65" s="444"/>
      <c r="E65" s="444"/>
      <c r="F65" s="444"/>
      <c r="G65" s="444"/>
      <c r="H65" s="444"/>
      <c r="I65" s="444"/>
      <c r="J65" s="444"/>
      <c r="K65" s="444"/>
      <c r="L65" s="444"/>
      <c r="M65" s="444"/>
    </row>
    <row r="66" spans="2:13" ht="53.25" customHeight="1" x14ac:dyDescent="0.2">
      <c r="B66" s="14"/>
      <c r="C66" s="443" t="s">
        <v>251</v>
      </c>
      <c r="D66" s="444"/>
      <c r="E66" s="444"/>
      <c r="F66" s="444"/>
      <c r="G66" s="444"/>
      <c r="H66" s="444"/>
      <c r="I66" s="444"/>
      <c r="J66" s="444"/>
      <c r="K66" s="444"/>
      <c r="L66" s="444"/>
      <c r="M66" s="444"/>
    </row>
    <row r="67" spans="2:13" ht="28.5" customHeight="1" x14ac:dyDescent="0.2">
      <c r="B67" s="14"/>
      <c r="C67" s="443" t="s">
        <v>249</v>
      </c>
      <c r="D67" s="444"/>
      <c r="E67" s="444"/>
      <c r="F67" s="444"/>
      <c r="G67" s="444"/>
      <c r="H67" s="444"/>
      <c r="I67" s="444"/>
      <c r="J67" s="444"/>
      <c r="K67" s="444"/>
      <c r="L67" s="444"/>
      <c r="M67" s="444"/>
    </row>
    <row r="68" spans="2:13" ht="29.25" customHeight="1" x14ac:dyDescent="0.2">
      <c r="B68" s="14"/>
      <c r="C68" s="443" t="s">
        <v>250</v>
      </c>
      <c r="D68" s="444"/>
      <c r="E68" s="444"/>
      <c r="F68" s="444"/>
      <c r="G68" s="444"/>
      <c r="H68" s="444"/>
      <c r="I68" s="444"/>
      <c r="J68" s="444"/>
      <c r="K68" s="444"/>
      <c r="L68" s="444"/>
      <c r="M68" s="444"/>
    </row>
    <row r="69" spans="2:13" ht="40.5" customHeight="1" x14ac:dyDescent="0.2">
      <c r="B69" s="14"/>
      <c r="C69" s="443" t="s">
        <v>304</v>
      </c>
      <c r="D69" s="444"/>
      <c r="E69" s="444"/>
      <c r="F69" s="444"/>
      <c r="G69" s="444"/>
      <c r="H69" s="444"/>
      <c r="I69" s="444"/>
      <c r="J69" s="444"/>
      <c r="K69" s="444"/>
      <c r="L69" s="444"/>
      <c r="M69" s="444"/>
    </row>
    <row r="70" spans="2:13" ht="15.75" x14ac:dyDescent="0.2">
      <c r="B70" s="14"/>
      <c r="C70" s="443" t="s">
        <v>223</v>
      </c>
      <c r="D70" s="444"/>
      <c r="E70" s="444"/>
      <c r="F70" s="444"/>
      <c r="G70" s="444"/>
      <c r="H70" s="444"/>
      <c r="I70" s="444"/>
      <c r="J70" s="444"/>
      <c r="K70" s="444"/>
      <c r="L70" s="444"/>
      <c r="M70" s="444"/>
    </row>
    <row r="71" spans="2:13" ht="15.75" x14ac:dyDescent="0.2">
      <c r="B71" s="14"/>
      <c r="C71" s="443" t="s">
        <v>279</v>
      </c>
      <c r="D71" s="444"/>
      <c r="E71" s="444"/>
      <c r="F71" s="444"/>
      <c r="G71" s="444"/>
      <c r="H71" s="444"/>
      <c r="I71" s="444"/>
      <c r="J71" s="444"/>
      <c r="K71" s="444"/>
      <c r="L71" s="444"/>
      <c r="M71" s="444"/>
    </row>
    <row r="72" spans="2:13" ht="27" customHeight="1" x14ac:dyDescent="0.2">
      <c r="B72" s="14"/>
      <c r="C72" s="443" t="s">
        <v>280</v>
      </c>
      <c r="D72" s="444"/>
      <c r="E72" s="444"/>
      <c r="F72" s="444"/>
      <c r="G72" s="444"/>
      <c r="H72" s="444"/>
      <c r="I72" s="444"/>
      <c r="J72" s="444"/>
      <c r="K72" s="444"/>
      <c r="L72" s="444"/>
      <c r="M72" s="444"/>
    </row>
    <row r="73" spans="2:13" ht="27.75" customHeight="1" x14ac:dyDescent="0.2">
      <c r="B73" s="14"/>
      <c r="C73" s="443" t="s">
        <v>295</v>
      </c>
      <c r="D73" s="444"/>
      <c r="E73" s="444"/>
      <c r="F73" s="444"/>
      <c r="G73" s="444"/>
      <c r="H73" s="444"/>
      <c r="I73" s="444"/>
      <c r="J73" s="444"/>
      <c r="K73" s="444"/>
      <c r="L73" s="444"/>
      <c r="M73" s="444"/>
    </row>
    <row r="74" spans="2:13" ht="25.5" customHeight="1" x14ac:dyDescent="0.2">
      <c r="B74" s="14"/>
      <c r="C74" s="443" t="s">
        <v>245</v>
      </c>
      <c r="D74" s="444"/>
      <c r="E74" s="444"/>
      <c r="F74" s="444"/>
      <c r="G74" s="444"/>
      <c r="H74" s="444"/>
      <c r="I74" s="444"/>
      <c r="J74" s="444"/>
      <c r="K74" s="444"/>
      <c r="L74" s="444"/>
      <c r="M74" s="444"/>
    </row>
    <row r="75" spans="2:13" ht="27" customHeight="1" x14ac:dyDescent="0.2">
      <c r="B75" s="14"/>
      <c r="C75" s="443" t="s">
        <v>244</v>
      </c>
      <c r="D75" s="444"/>
      <c r="E75" s="444"/>
      <c r="F75" s="444"/>
      <c r="G75" s="444"/>
      <c r="H75" s="444"/>
      <c r="I75" s="444"/>
      <c r="J75" s="444"/>
      <c r="K75" s="444"/>
      <c r="L75" s="444"/>
      <c r="M75" s="444"/>
    </row>
    <row r="76" spans="2:13" ht="15.75" x14ac:dyDescent="0.2">
      <c r="B76" s="14"/>
      <c r="C76" s="443" t="s">
        <v>307</v>
      </c>
      <c r="D76" s="444"/>
      <c r="E76" s="444"/>
      <c r="F76" s="444"/>
      <c r="G76" s="444"/>
      <c r="H76" s="444"/>
      <c r="I76" s="444"/>
      <c r="J76" s="444"/>
      <c r="K76" s="444"/>
      <c r="L76" s="444"/>
      <c r="M76" s="444"/>
    </row>
    <row r="77" spans="2:13" ht="15.75" x14ac:dyDescent="0.2">
      <c r="B77" s="14"/>
      <c r="C77" s="443" t="s">
        <v>308</v>
      </c>
      <c r="D77" s="444"/>
      <c r="E77" s="444"/>
      <c r="F77" s="444"/>
      <c r="G77" s="444"/>
      <c r="H77" s="444"/>
      <c r="I77" s="444"/>
      <c r="J77" s="444"/>
      <c r="K77" s="444"/>
      <c r="L77" s="444"/>
      <c r="M77" s="444"/>
    </row>
    <row r="78" spans="2:13" ht="15.75" x14ac:dyDescent="0.2">
      <c r="B78" s="14"/>
      <c r="C78" s="443" t="s">
        <v>309</v>
      </c>
      <c r="D78" s="444"/>
      <c r="E78" s="444"/>
      <c r="F78" s="444"/>
      <c r="G78" s="444"/>
      <c r="H78" s="444"/>
      <c r="I78" s="444"/>
      <c r="J78" s="444"/>
      <c r="K78" s="444"/>
      <c r="L78" s="444"/>
      <c r="M78" s="444"/>
    </row>
    <row r="79" spans="2:13" ht="15.75" x14ac:dyDescent="0.2">
      <c r="B79" s="14"/>
      <c r="C79" s="443" t="s">
        <v>310</v>
      </c>
      <c r="D79" s="444"/>
      <c r="E79" s="444"/>
      <c r="F79" s="444"/>
      <c r="G79" s="444"/>
      <c r="H79" s="444"/>
      <c r="I79" s="444"/>
      <c r="J79" s="444"/>
      <c r="K79" s="444"/>
      <c r="L79" s="444"/>
      <c r="M79" s="444"/>
    </row>
    <row r="80" spans="2:13" ht="26.25" customHeight="1" x14ac:dyDescent="0.25">
      <c r="B80" s="16">
        <f>SUM(B43:B75)</f>
        <v>0</v>
      </c>
      <c r="C80" s="499" t="s">
        <v>224</v>
      </c>
      <c r="D80" s="500"/>
      <c r="E80" s="500"/>
      <c r="F80" s="500"/>
      <c r="G80" s="500"/>
      <c r="H80" s="500"/>
      <c r="I80" s="500"/>
      <c r="J80" s="500"/>
      <c r="K80" s="500"/>
      <c r="L80" s="500"/>
      <c r="M80" s="500"/>
    </row>
  </sheetData>
  <sheetProtection algorithmName="SHA-512" hashValue="sc6OvJqCWAfO8x/hJ8Yg//3rz4BHuZeamqCV+g9UHRYrux/8pv+zgh2Hn/mnNs9hT2KMf+LDPTCv1g1cwAhBnA==" saltValue="+T9/SMoR1uwXhTzhBF9BUA==" spinCount="100000" sheet="1" selectLockedCells="1"/>
  <mergeCells count="118">
    <mergeCell ref="D35:G35"/>
    <mergeCell ref="D36:G36"/>
    <mergeCell ref="D34:G34"/>
    <mergeCell ref="H34:M34"/>
    <mergeCell ref="C31:D31"/>
    <mergeCell ref="M27:M28"/>
    <mergeCell ref="E28:G28"/>
    <mergeCell ref="C27:D27"/>
    <mergeCell ref="E29:G29"/>
    <mergeCell ref="C28:D28"/>
    <mergeCell ref="E27:G27"/>
    <mergeCell ref="I27:I28"/>
    <mergeCell ref="J27:J28"/>
    <mergeCell ref="K27:K28"/>
    <mergeCell ref="H27:H28"/>
    <mergeCell ref="L27:L28"/>
    <mergeCell ref="H29:M29"/>
    <mergeCell ref="H30:M30"/>
    <mergeCell ref="C33:G33"/>
    <mergeCell ref="H33:L33"/>
    <mergeCell ref="E30:G30"/>
    <mergeCell ref="C29:D30"/>
    <mergeCell ref="C32:M32"/>
    <mergeCell ref="C53:M53"/>
    <mergeCell ref="C62:M62"/>
    <mergeCell ref="C63:M63"/>
    <mergeCell ref="C57:M57"/>
    <mergeCell ref="C59:M59"/>
    <mergeCell ref="C60:M60"/>
    <mergeCell ref="C44:M44"/>
    <mergeCell ref="C45:M45"/>
    <mergeCell ref="E39:F39"/>
    <mergeCell ref="C54:M54"/>
    <mergeCell ref="C58:M58"/>
    <mergeCell ref="C52:M52"/>
    <mergeCell ref="C51:M51"/>
    <mergeCell ref="C49:M49"/>
    <mergeCell ref="C38:G38"/>
    <mergeCell ref="C41:M41"/>
    <mergeCell ref="C42:M42"/>
    <mergeCell ref="C43:M43"/>
    <mergeCell ref="C66:M66"/>
    <mergeCell ref="C71:M71"/>
    <mergeCell ref="C80:M80"/>
    <mergeCell ref="C72:M72"/>
    <mergeCell ref="C73:M73"/>
    <mergeCell ref="C75:M75"/>
    <mergeCell ref="C74:M74"/>
    <mergeCell ref="C70:M70"/>
    <mergeCell ref="C68:M68"/>
    <mergeCell ref="C69:M69"/>
    <mergeCell ref="C67:M67"/>
    <mergeCell ref="C65:M65"/>
    <mergeCell ref="C61:M61"/>
    <mergeCell ref="C64:M64"/>
    <mergeCell ref="C46:M46"/>
    <mergeCell ref="C47:M47"/>
    <mergeCell ref="C48:M48"/>
    <mergeCell ref="C56:M56"/>
    <mergeCell ref="C55:M55"/>
    <mergeCell ref="C50:M50"/>
    <mergeCell ref="H18:J18"/>
    <mergeCell ref="E18:G18"/>
    <mergeCell ref="H22:I22"/>
    <mergeCell ref="C21:G21"/>
    <mergeCell ref="H17:K17"/>
    <mergeCell ref="C22:G22"/>
    <mergeCell ref="C18:D18"/>
    <mergeCell ref="C25:D25"/>
    <mergeCell ref="E26:G26"/>
    <mergeCell ref="H25:H26"/>
    <mergeCell ref="I25:I26"/>
    <mergeCell ref="C19:D19"/>
    <mergeCell ref="C26:D26"/>
    <mergeCell ref="E19:G19"/>
    <mergeCell ref="H23:I23"/>
    <mergeCell ref="H20:M21"/>
    <mergeCell ref="L22:L24"/>
    <mergeCell ref="M22:M24"/>
    <mergeCell ref="L25:L26"/>
    <mergeCell ref="M25:M26"/>
    <mergeCell ref="J25:J26"/>
    <mergeCell ref="K25:K26"/>
    <mergeCell ref="J22:K22"/>
    <mergeCell ref="J23:K23"/>
    <mergeCell ref="L7:L9"/>
    <mergeCell ref="M7:M9"/>
    <mergeCell ref="H9:K9"/>
    <mergeCell ref="C11:G11"/>
    <mergeCell ref="C17:D17"/>
    <mergeCell ref="E17:G17"/>
    <mergeCell ref="C15:D15"/>
    <mergeCell ref="E16:G16"/>
    <mergeCell ref="H16:K16"/>
    <mergeCell ref="C76:M76"/>
    <mergeCell ref="C77:M77"/>
    <mergeCell ref="C78:M78"/>
    <mergeCell ref="C79:M79"/>
    <mergeCell ref="C8:G8"/>
    <mergeCell ref="C16:D16"/>
    <mergeCell ref="C2:M2"/>
    <mergeCell ref="C3:G3"/>
    <mergeCell ref="C4:D4"/>
    <mergeCell ref="H3:M3"/>
    <mergeCell ref="C5:G5"/>
    <mergeCell ref="H4:K4"/>
    <mergeCell ref="C6:G6"/>
    <mergeCell ref="H5:K5"/>
    <mergeCell ref="C7:G7"/>
    <mergeCell ref="H6:K6"/>
    <mergeCell ref="H15:K15"/>
    <mergeCell ref="E15:F15"/>
    <mergeCell ref="C14:G14"/>
    <mergeCell ref="H13:M14"/>
    <mergeCell ref="C9:G9"/>
    <mergeCell ref="C10:G10"/>
    <mergeCell ref="H7:K7"/>
    <mergeCell ref="H8:K8"/>
  </mergeCells>
  <phoneticPr fontId="10" type="noConversion"/>
  <pageMargins left="0.39370078740157483" right="0.31496062992125984" top="0.19685039370078741" bottom="0.15748031496062992" header="0" footer="0"/>
  <pageSetup paperSize="14"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Formulario 2026</vt:lpstr>
      <vt:lpstr>Declaracion</vt:lpstr>
      <vt:lpstr>Guia diligenciamiento, doc sopt</vt:lpstr>
      <vt:lpstr>Declaracion!Área_de_impresión</vt:lpstr>
      <vt:lpstr>'Formulario 2026'!Área_de_impresión</vt:lpstr>
      <vt:lpstr>'Guia diligenciamiento, doc sopt'!Área_de_impresión</vt:lpstr>
    </vt:vector>
  </TitlesOfParts>
  <Company>Inurbe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Inurbe</dc:creator>
  <cp:lastModifiedBy>PORT-77678</cp:lastModifiedBy>
  <cp:lastPrinted>2026-01-20T19:07:54Z</cp:lastPrinted>
  <dcterms:created xsi:type="dcterms:W3CDTF">2001-02-07T14:13:43Z</dcterms:created>
  <dcterms:modified xsi:type="dcterms:W3CDTF">2026-01-22T18:35:31Z</dcterms:modified>
</cp:coreProperties>
</file>